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11.200\共有フォルダ\00（新）共有フォルダ\E社内関係\11個人フォルダ\熊谷\★設備仕様書\"/>
    </mc:Choice>
  </mc:AlternateContent>
  <xr:revisionPtr revIDLastSave="0" documentId="13_ncr:1_{2B83EC23-A5A2-4F9C-84B8-B778BF4D5BD4}" xr6:coauthVersionLast="47" xr6:coauthVersionMax="47" xr10:uidLastSave="{00000000-0000-0000-0000-000000000000}"/>
  <bookViews>
    <workbookView xWindow="1725" yWindow="75" windowWidth="21720" windowHeight="14730" xr2:uid="{00000000-000D-0000-FFFF-FFFF00000000}"/>
  </bookViews>
  <sheets>
    <sheet name="設備仕様書" sheetId="1" r:id="rId1"/>
    <sheet name="更新履歴" sheetId="4" r:id="rId2"/>
    <sheet name="リスト" sheetId="3" r:id="rId3"/>
  </sheets>
  <definedNames>
    <definedName name="_xlnm.Print_Area" localSheetId="0">設備仕様書!$G$1:$P$59</definedName>
    <definedName name="住戸全体">設備仕様書!$H$9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 i="1" l="1"/>
  <c r="C38" i="1"/>
  <c r="B15" i="1"/>
  <c r="C17" i="1"/>
  <c r="C18" i="1" l="1"/>
  <c r="A4" i="1"/>
  <c r="L51" i="1" s="1"/>
  <c r="C21" i="1"/>
  <c r="C22" i="1"/>
  <c r="B28" i="1"/>
  <c r="B26" i="1"/>
  <c r="B25" i="1"/>
  <c r="C16" i="1"/>
  <c r="B14" i="1"/>
  <c r="B13" i="1"/>
  <c r="B12" i="1"/>
  <c r="B11" i="1"/>
  <c r="B10" i="1"/>
  <c r="B9" i="1"/>
  <c r="C30" i="1"/>
  <c r="C19" i="1"/>
  <c r="B29" i="1"/>
  <c r="B27" i="1"/>
  <c r="C29" i="1"/>
  <c r="C27" i="1"/>
  <c r="C25" i="1"/>
  <c r="C31" i="1"/>
  <c r="C34" i="1"/>
  <c r="C36" i="1"/>
  <c r="C48" i="1"/>
  <c r="C14" i="1"/>
  <c r="C13" i="1"/>
  <c r="C12" i="1"/>
  <c r="C11" i="1"/>
  <c r="C10" i="1"/>
  <c r="C9" i="1"/>
  <c r="A22" i="1" l="1"/>
  <c r="B22" i="1"/>
  <c r="Q12" i="1"/>
  <c r="Q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KPC2301</author>
    <author>熊谷信樹</author>
    <author>KPC113</author>
  </authors>
  <commentList>
    <comment ref="O10" authorId="0" shapeId="0" xr:uid="{FCDE5BE6-9398-4826-939A-877FE5D512BA}">
      <text>
        <r>
          <rPr>
            <sz val="9"/>
            <color indexed="81"/>
            <rFont val="MS P ゴシック"/>
            <family val="3"/>
            <charset val="128"/>
          </rPr>
          <t xml:space="preserve">ルームエアコンの場合の記載事項
・規定値を用いる
・区分（い）（ろ）（は）の記載
温水床暖房の性能を評価する場合追記
・上面放熱率○○％
・敷設率○○％（規定値の場合不要）
</t>
        </r>
      </text>
    </comment>
    <comment ref="M16" authorId="1" shapeId="0" xr:uid="{5EDB2237-C0E7-49AF-BE6D-1C99C8FD1D20}">
      <text>
        <r>
          <rPr>
            <b/>
            <sz val="9"/>
            <color indexed="81"/>
            <rFont val="MS P ゴシック"/>
            <family val="3"/>
            <charset val="128"/>
          </rPr>
          <t xml:space="preserve">比消費電力を評価する場合は
記載してください。
</t>
        </r>
      </text>
    </comment>
    <comment ref="M18" authorId="1" shapeId="0" xr:uid="{9AE39A6A-3C19-4F0D-BCEF-A9384C97C1E1}">
      <text>
        <r>
          <rPr>
            <b/>
            <sz val="9"/>
            <color indexed="81"/>
            <rFont val="MS P ゴシック"/>
            <family val="3"/>
            <charset val="128"/>
          </rPr>
          <t>評価する場合は品番を記載してください。</t>
        </r>
      </text>
    </comment>
    <comment ref="O18" authorId="1" shapeId="0" xr:uid="{10AA214D-633D-4387-895F-829ED25967FD}">
      <text>
        <r>
          <rPr>
            <b/>
            <sz val="9"/>
            <color indexed="81"/>
            <rFont val="MS P ゴシック"/>
            <family val="3"/>
            <charset val="128"/>
          </rPr>
          <t>温度交換効率を入力してください。</t>
        </r>
      </text>
    </comment>
    <comment ref="M19" authorId="0" shapeId="0" xr:uid="{60B1C2CA-810A-4138-B727-A117AFF8C219}">
      <text>
        <r>
          <rPr>
            <b/>
            <sz val="9"/>
            <color indexed="81"/>
            <rFont val="MS P ゴシック"/>
            <family val="3"/>
            <charset val="128"/>
          </rPr>
          <t>品番記載してください。</t>
        </r>
      </text>
    </comment>
    <comment ref="O19" authorId="0" shapeId="0" xr:uid="{01F90B6E-9013-41DE-9D6D-5501FBB1FAD6}">
      <text>
        <r>
          <rPr>
            <b/>
            <sz val="9"/>
            <color indexed="81"/>
            <rFont val="MS P ゴシック"/>
            <family val="3"/>
            <charset val="128"/>
          </rPr>
          <t>効率を記載してください。
例）モード効率　91.5％
例）JIS効率　3.5　　　　　等
効率を記載しない場合は不要</t>
        </r>
      </text>
    </comment>
    <comment ref="M26" authorId="1" shapeId="0" xr:uid="{C7DE2939-0D6F-412C-8F65-5A0F02BACE5D}">
      <text>
        <r>
          <rPr>
            <b/>
            <sz val="9"/>
            <color indexed="81"/>
            <rFont val="MS P ゴシック"/>
            <family val="3"/>
            <charset val="128"/>
          </rPr>
          <t>水優先止水機能（C1）の品番の記載は不要
C1を採用する旨のみ記載してください。</t>
        </r>
      </text>
    </comment>
    <comment ref="M27" authorId="0" shapeId="0" xr:uid="{6B3E0D89-1674-4FAA-9014-0BF728B97795}">
      <text>
        <r>
          <rPr>
            <b/>
            <sz val="9"/>
            <color indexed="81"/>
            <rFont val="MS P ゴシック"/>
            <family val="3"/>
            <charset val="128"/>
          </rPr>
          <t>手元止水機能（A1）
小流量吐水機能（B1）
を採用する場合は記載してください。</t>
        </r>
      </text>
    </comment>
    <comment ref="M28" authorId="1" shapeId="0" xr:uid="{84229767-D522-4B19-8B04-47989EC3DC3E}">
      <text>
        <r>
          <rPr>
            <b/>
            <sz val="9"/>
            <color indexed="81"/>
            <rFont val="MS P ゴシック"/>
            <family val="3"/>
            <charset val="128"/>
          </rPr>
          <t>手元止水機能（A1）
小流量吐水機能（B1）
を採用する場合は記載してください。</t>
        </r>
      </text>
    </comment>
    <comment ref="M29" authorId="0" shapeId="0" xr:uid="{0F216092-8096-4E39-8D79-B2AF0402B11B}">
      <text>
        <r>
          <rPr>
            <b/>
            <sz val="9"/>
            <color indexed="81"/>
            <rFont val="MS P ゴシック"/>
            <family val="3"/>
            <charset val="128"/>
          </rPr>
          <t>水優先止水機能（C1）の品番の記載は不要
C1を採用する旨のみ記載してください。</t>
        </r>
      </text>
    </comment>
    <comment ref="M39" authorId="2" shapeId="0" xr:uid="{6E807724-65EA-4E9A-BC00-E4A2574CAA59}">
      <text>
        <r>
          <rPr>
            <b/>
            <sz val="9"/>
            <color indexed="81"/>
            <rFont val="MS P ゴシック"/>
            <family val="3"/>
            <charset val="128"/>
          </rPr>
          <t>2面以上の場合は、このページを複写の上、ご使用ください。</t>
        </r>
      </text>
    </comment>
    <comment ref="M48" authorId="0" shapeId="0" xr:uid="{09CDE868-9936-4664-BD81-8609A796EBF9}">
      <text>
        <r>
          <rPr>
            <b/>
            <sz val="9"/>
            <color indexed="81"/>
            <rFont val="MS P ゴシック"/>
            <family val="3"/>
            <charset val="128"/>
          </rPr>
          <t>品番記載してください。</t>
        </r>
      </text>
    </comment>
  </commentList>
</comments>
</file>

<file path=xl/sharedStrings.xml><?xml version="1.0" encoding="utf-8"?>
<sst xmlns="http://schemas.openxmlformats.org/spreadsheetml/2006/main" count="295" uniqueCount="219">
  <si>
    <t>暖房設備</t>
    <rPh sb="0" eb="4">
      <t>ダンボウセツビ</t>
    </rPh>
    <phoneticPr fontId="1"/>
  </si>
  <si>
    <t>住戸全体</t>
    <rPh sb="0" eb="4">
      <t>ジュウコゼンタイ</t>
    </rPh>
    <phoneticPr fontId="1"/>
  </si>
  <si>
    <t>設置しない</t>
    <rPh sb="0" eb="2">
      <t>セッチ</t>
    </rPh>
    <phoneticPr fontId="1"/>
  </si>
  <si>
    <t>設備</t>
    <rPh sb="0" eb="2">
      <t>セツビ</t>
    </rPh>
    <phoneticPr fontId="1"/>
  </si>
  <si>
    <t>備考</t>
    <rPh sb="0" eb="2">
      <t>ビコウ</t>
    </rPh>
    <phoneticPr fontId="1"/>
  </si>
  <si>
    <t>※WEBプログラムに入力した仕様に基づき記入してください。</t>
    <rPh sb="10" eb="12">
      <t>ニュウリョク</t>
    </rPh>
    <rPh sb="14" eb="16">
      <t>シヨウ</t>
    </rPh>
    <rPh sb="17" eb="18">
      <t>モト</t>
    </rPh>
    <rPh sb="20" eb="22">
      <t>キニュウ</t>
    </rPh>
    <phoneticPr fontId="1"/>
  </si>
  <si>
    <t>ルームエアコンディショナー</t>
  </si>
  <si>
    <t>FF暖房機</t>
    <rPh sb="2" eb="5">
      <t>ダンボウキ</t>
    </rPh>
    <phoneticPr fontId="1"/>
  </si>
  <si>
    <t>電気蓄熱暖房機</t>
    <rPh sb="0" eb="4">
      <t>デンキチクネツ</t>
    </rPh>
    <rPh sb="4" eb="7">
      <t>ダンボウキ</t>
    </rPh>
    <phoneticPr fontId="1"/>
  </si>
  <si>
    <t>電気ヒーター床暖房</t>
    <rPh sb="0" eb="2">
      <t>デンキ</t>
    </rPh>
    <rPh sb="6" eb="9">
      <t>ユカダンボウ</t>
    </rPh>
    <phoneticPr fontId="1"/>
  </si>
  <si>
    <t>ルームエアコンディショナー付温水床暖房機</t>
    <rPh sb="13" eb="14">
      <t>ツ</t>
    </rPh>
    <rPh sb="14" eb="16">
      <t>オンスイ</t>
    </rPh>
    <rPh sb="16" eb="20">
      <t>ユカダンボウキ</t>
    </rPh>
    <phoneticPr fontId="1"/>
  </si>
  <si>
    <t>温水床暖房</t>
    <rPh sb="0" eb="5">
      <t>オンスイユカダンボウ</t>
    </rPh>
    <phoneticPr fontId="1"/>
  </si>
  <si>
    <t>パネルラジエーター</t>
    <phoneticPr fontId="1"/>
  </si>
  <si>
    <t>ファンコンベクター</t>
    <phoneticPr fontId="1"/>
  </si>
  <si>
    <t>ペレットストーブ</t>
    <phoneticPr fontId="1"/>
  </si>
  <si>
    <t>その他の暖房設備機器</t>
    <rPh sb="2" eb="3">
      <t>タ</t>
    </rPh>
    <rPh sb="4" eb="8">
      <t>ダンボウセツビ</t>
    </rPh>
    <rPh sb="8" eb="10">
      <t>キキ</t>
    </rPh>
    <phoneticPr fontId="1"/>
  </si>
  <si>
    <t>主たる居室</t>
    <rPh sb="0" eb="1">
      <t>シュ</t>
    </rPh>
    <rPh sb="3" eb="5">
      <t>キョシツ</t>
    </rPh>
    <phoneticPr fontId="1"/>
  </si>
  <si>
    <t>その他の居室</t>
    <rPh sb="2" eb="3">
      <t>タ</t>
    </rPh>
    <rPh sb="4" eb="6">
      <t>キョシツ</t>
    </rPh>
    <phoneticPr fontId="1"/>
  </si>
  <si>
    <t>冷房設備</t>
    <rPh sb="0" eb="4">
      <t>レイボウセツビ</t>
    </rPh>
    <phoneticPr fontId="1"/>
  </si>
  <si>
    <t>その他の冷房設備機器</t>
    <rPh sb="2" eb="3">
      <t>タ</t>
    </rPh>
    <rPh sb="4" eb="6">
      <t>レイボウ</t>
    </rPh>
    <rPh sb="6" eb="8">
      <t>セツビ</t>
    </rPh>
    <rPh sb="8" eb="10">
      <t>キキ</t>
    </rPh>
    <phoneticPr fontId="1"/>
  </si>
  <si>
    <t>換気設備</t>
    <rPh sb="0" eb="4">
      <t>カンキセツビ</t>
    </rPh>
    <phoneticPr fontId="1"/>
  </si>
  <si>
    <t>ダクト式第一種換気設備</t>
    <rPh sb="3" eb="4">
      <t>シキ</t>
    </rPh>
    <rPh sb="4" eb="7">
      <t>ダイイッシュ</t>
    </rPh>
    <rPh sb="7" eb="11">
      <t>カンキセツビ</t>
    </rPh>
    <phoneticPr fontId="1"/>
  </si>
  <si>
    <t>ダクト式第ニ種又は第三種換気設備</t>
    <rPh sb="3" eb="4">
      <t>シキ</t>
    </rPh>
    <rPh sb="4" eb="5">
      <t>ダイ</t>
    </rPh>
    <rPh sb="6" eb="7">
      <t>シュ</t>
    </rPh>
    <rPh sb="7" eb="8">
      <t>マタ</t>
    </rPh>
    <rPh sb="9" eb="10">
      <t>ダイ</t>
    </rPh>
    <rPh sb="10" eb="11">
      <t>サン</t>
    </rPh>
    <rPh sb="11" eb="12">
      <t>シュ</t>
    </rPh>
    <rPh sb="12" eb="16">
      <t>カンキセツビ</t>
    </rPh>
    <phoneticPr fontId="1"/>
  </si>
  <si>
    <t>壁付け第一種換気設備</t>
    <rPh sb="0" eb="2">
      <t>カベツケ</t>
    </rPh>
    <rPh sb="3" eb="6">
      <t>ダイイッシュ</t>
    </rPh>
    <rPh sb="6" eb="10">
      <t>カンキセツビ</t>
    </rPh>
    <phoneticPr fontId="1"/>
  </si>
  <si>
    <t>壁付け第ニ種又は第三種換気設備</t>
    <rPh sb="0" eb="2">
      <t>カベツケ</t>
    </rPh>
    <phoneticPr fontId="1"/>
  </si>
  <si>
    <t>熱交換</t>
    <rPh sb="0" eb="3">
      <t>ネツコウカン</t>
    </rPh>
    <phoneticPr fontId="1"/>
  </si>
  <si>
    <t>設置する</t>
    <rPh sb="0" eb="2">
      <t>セッチ</t>
    </rPh>
    <phoneticPr fontId="1"/>
  </si>
  <si>
    <t>給湯設備</t>
    <rPh sb="0" eb="4">
      <t>キュウトウセツビ</t>
    </rPh>
    <phoneticPr fontId="1"/>
  </si>
  <si>
    <t>設置箇所・設備の仕様等</t>
    <rPh sb="0" eb="2">
      <t>セッチ</t>
    </rPh>
    <rPh sb="2" eb="4">
      <t>カショ</t>
    </rPh>
    <rPh sb="5" eb="7">
      <t>セツビ</t>
    </rPh>
    <rPh sb="8" eb="11">
      <t>シヨウトウ</t>
    </rPh>
    <phoneticPr fontId="1"/>
  </si>
  <si>
    <t>熱源機</t>
    <rPh sb="0" eb="3">
      <t>ネツゲンキ</t>
    </rPh>
    <phoneticPr fontId="1"/>
  </si>
  <si>
    <t>ガス潜熱回収型給湯機</t>
    <rPh sb="2" eb="7">
      <t>センネツカイシュウガタ</t>
    </rPh>
    <rPh sb="7" eb="10">
      <t>キュウトウキ</t>
    </rPh>
    <phoneticPr fontId="1"/>
  </si>
  <si>
    <t>石油従来型給湯機</t>
    <rPh sb="0" eb="2">
      <t>セキユ</t>
    </rPh>
    <rPh sb="2" eb="5">
      <t>ジュウライガタ</t>
    </rPh>
    <rPh sb="5" eb="7">
      <t>キュウトウ</t>
    </rPh>
    <rPh sb="7" eb="8">
      <t>キ</t>
    </rPh>
    <phoneticPr fontId="1"/>
  </si>
  <si>
    <t>石油潜熱回収型給湯機</t>
    <rPh sb="0" eb="2">
      <t>セキユ</t>
    </rPh>
    <rPh sb="2" eb="4">
      <t>センネツ</t>
    </rPh>
    <rPh sb="4" eb="7">
      <t>カイシュウガタ</t>
    </rPh>
    <rPh sb="7" eb="10">
      <t>キュウトウキ</t>
    </rPh>
    <phoneticPr fontId="1"/>
  </si>
  <si>
    <t>電気ヒーター給湯機</t>
    <rPh sb="0" eb="2">
      <t>デンキ</t>
    </rPh>
    <rPh sb="6" eb="8">
      <t>キュウトウ</t>
    </rPh>
    <rPh sb="8" eb="9">
      <t>キ</t>
    </rPh>
    <phoneticPr fontId="1"/>
  </si>
  <si>
    <t>電気ヒートポンプ給湯機（CO2冷媒またはR32冷媒）（太陽熱利用設備を使用しないもの）</t>
    <phoneticPr fontId="1"/>
  </si>
  <si>
    <t>電気ヒートポンプ・ガス瞬間式併用型給湯機</t>
    <phoneticPr fontId="1"/>
  </si>
  <si>
    <t>ガス従来型給湯温水暖房機</t>
    <phoneticPr fontId="1"/>
  </si>
  <si>
    <t>ガス潜熱回収型給湯温水暖房機</t>
    <phoneticPr fontId="1"/>
  </si>
  <si>
    <t>石油従来型給湯温水暖房機</t>
    <phoneticPr fontId="1"/>
  </si>
  <si>
    <t>石油潜熱回収型給湯温水暖房機</t>
    <phoneticPr fontId="1"/>
  </si>
  <si>
    <t>電気ヒーター給湯温水暖房機</t>
    <phoneticPr fontId="1"/>
  </si>
  <si>
    <t>電気ヒートポンプ・ガス瞬間式併用型給湯温水暖房機（暖房部：電気ヒートポンプ・ガス | 給湯部：ガス | 貯湯タンク：あり）</t>
    <phoneticPr fontId="1"/>
  </si>
  <si>
    <t>電気ヒートポンプ・ガス瞬間式併用型給湯温水暖房機（暖房部：電気ヒートポンプ・ガス | 給湯部：ガス | 貯湯タンク：なし）</t>
    <phoneticPr fontId="1"/>
  </si>
  <si>
    <t>電気ヒートポンプ・ガス瞬間式併用型給湯温水暖房機（暖房部：電気ヒートポンプ・ガス | 給湯部：電気ヒートポンプ・ガス）</t>
    <phoneticPr fontId="1"/>
  </si>
  <si>
    <t>電気ヒートポンプ・ガス瞬間式併用型給湯温水暖房機（暖房部：ガス| 給湯部：電気ヒートポンプ・ガス）</t>
    <phoneticPr fontId="1"/>
  </si>
  <si>
    <t>コージェネレーション</t>
    <phoneticPr fontId="1"/>
  </si>
  <si>
    <t>その他の給湯設備機器</t>
    <phoneticPr fontId="1"/>
  </si>
  <si>
    <t>設置しない</t>
    <phoneticPr fontId="1"/>
  </si>
  <si>
    <t>ふろ機能</t>
    <rPh sb="2" eb="4">
      <t>キノウ</t>
    </rPh>
    <phoneticPr fontId="1"/>
  </si>
  <si>
    <t>給湯単機能</t>
    <rPh sb="0" eb="2">
      <t>キュウトウ</t>
    </rPh>
    <rPh sb="2" eb="5">
      <t>タンキノウ</t>
    </rPh>
    <phoneticPr fontId="1"/>
  </si>
  <si>
    <t>配管</t>
    <rPh sb="0" eb="2">
      <t>ハイカン</t>
    </rPh>
    <phoneticPr fontId="1"/>
  </si>
  <si>
    <t>評価しない、または先分岐方式</t>
    <rPh sb="0" eb="2">
      <t>ヒョウカ</t>
    </rPh>
    <rPh sb="9" eb="10">
      <t>サキ</t>
    </rPh>
    <rPh sb="10" eb="12">
      <t>ブンキ</t>
    </rPh>
    <rPh sb="12" eb="14">
      <t>ホウシキ</t>
    </rPh>
    <phoneticPr fontId="1"/>
  </si>
  <si>
    <t>水栓</t>
    <rPh sb="0" eb="2">
      <t>スイセン</t>
    </rPh>
    <phoneticPr fontId="1"/>
  </si>
  <si>
    <t>※設置の場合はメーカー、品番等を記入してください。設置無しの場合は「設置しない」としてください。</t>
    <rPh sb="14" eb="15">
      <t>トウ</t>
    </rPh>
    <rPh sb="25" eb="28">
      <t>セッチナ</t>
    </rPh>
    <rPh sb="30" eb="32">
      <t>バアイ</t>
    </rPh>
    <rPh sb="34" eb="36">
      <t>セッチ</t>
    </rPh>
    <phoneticPr fontId="1"/>
  </si>
  <si>
    <t>高断熱浴槽</t>
    <rPh sb="0" eb="3">
      <t>コウダンネツ</t>
    </rPh>
    <rPh sb="3" eb="5">
      <t>ヨクソウ</t>
    </rPh>
    <phoneticPr fontId="1"/>
  </si>
  <si>
    <t>評価しない、または高断熱浴槽を設置しない</t>
    <rPh sb="0" eb="2">
      <t>ヒョウカ</t>
    </rPh>
    <rPh sb="9" eb="14">
      <t>コウダンネツヨクソウ</t>
    </rPh>
    <rPh sb="15" eb="17">
      <t>セッチ</t>
    </rPh>
    <phoneticPr fontId="1"/>
  </si>
  <si>
    <t>高断熱浴槽を使用する</t>
    <rPh sb="0" eb="3">
      <t>コウダンネツ</t>
    </rPh>
    <rPh sb="3" eb="5">
      <t>ヨクソウ</t>
    </rPh>
    <rPh sb="6" eb="8">
      <t>シヨウ</t>
    </rPh>
    <phoneticPr fontId="1"/>
  </si>
  <si>
    <t>浴槽</t>
    <rPh sb="0" eb="2">
      <t>ヨクソウ</t>
    </rPh>
    <phoneticPr fontId="1"/>
  </si>
  <si>
    <t>非居室</t>
    <rPh sb="0" eb="3">
      <t>ヒキョシツ</t>
    </rPh>
    <phoneticPr fontId="1"/>
  </si>
  <si>
    <t>照明器具の種類</t>
    <rPh sb="0" eb="4">
      <t>ショウメイキグ</t>
    </rPh>
    <rPh sb="5" eb="7">
      <t>シュルイ</t>
    </rPh>
    <phoneticPr fontId="1"/>
  </si>
  <si>
    <t>多灯分散照明方式</t>
    <rPh sb="0" eb="1">
      <t>オオ</t>
    </rPh>
    <rPh sb="1" eb="2">
      <t>アカリ</t>
    </rPh>
    <rPh sb="2" eb="8">
      <t>ブンサンショウメイホウシキ</t>
    </rPh>
    <phoneticPr fontId="1"/>
  </si>
  <si>
    <t>調光が可能な制御</t>
    <rPh sb="0" eb="2">
      <t>チョウコウ</t>
    </rPh>
    <rPh sb="3" eb="5">
      <t>カノウ</t>
    </rPh>
    <rPh sb="6" eb="8">
      <t>セイギョ</t>
    </rPh>
    <phoneticPr fontId="1"/>
  </si>
  <si>
    <t>すべての機器においてLEDを使用している</t>
    <rPh sb="4" eb="6">
      <t>キキ</t>
    </rPh>
    <rPh sb="14" eb="16">
      <t>シヨウ</t>
    </rPh>
    <phoneticPr fontId="1"/>
  </si>
  <si>
    <t>すべての機器において白熱灯以外を使用している</t>
    <rPh sb="4" eb="6">
      <t>キキ</t>
    </rPh>
    <rPh sb="10" eb="13">
      <t>ハクネツトウ</t>
    </rPh>
    <rPh sb="13" eb="15">
      <t>イガイ</t>
    </rPh>
    <rPh sb="16" eb="18">
      <t>シヨウ</t>
    </rPh>
    <phoneticPr fontId="1"/>
  </si>
  <si>
    <t>いずれかの機器において白熱灯を使用している</t>
    <rPh sb="5" eb="7">
      <t>キキ</t>
    </rPh>
    <rPh sb="11" eb="14">
      <t>ハクネツトウ</t>
    </rPh>
    <rPh sb="15" eb="17">
      <t>シヨウ</t>
    </rPh>
    <phoneticPr fontId="1"/>
  </si>
  <si>
    <t>人感センサー</t>
    <rPh sb="0" eb="2">
      <t>ジンカン</t>
    </rPh>
    <phoneticPr fontId="1"/>
  </si>
  <si>
    <t>制御等の採用</t>
    <rPh sb="0" eb="3">
      <t>セイギョトウ</t>
    </rPh>
    <rPh sb="4" eb="6">
      <t>サイヨウ</t>
    </rPh>
    <phoneticPr fontId="1"/>
  </si>
  <si>
    <t>評価しない、または採用しない</t>
    <rPh sb="0" eb="2">
      <t>ヒョウカ</t>
    </rPh>
    <rPh sb="9" eb="11">
      <t>サイヨウ</t>
    </rPh>
    <phoneticPr fontId="1"/>
  </si>
  <si>
    <t>採用する</t>
    <rPh sb="0" eb="2">
      <t>サイヨウ</t>
    </rPh>
    <phoneticPr fontId="1"/>
  </si>
  <si>
    <t>設置</t>
    <rPh sb="0" eb="2">
      <t>セッチ</t>
    </rPh>
    <phoneticPr fontId="1"/>
  </si>
  <si>
    <t>太陽光発電の設置有無</t>
    <rPh sb="0" eb="5">
      <t>タイヨウコウハツデン</t>
    </rPh>
    <rPh sb="6" eb="8">
      <t>セッチ</t>
    </rPh>
    <rPh sb="8" eb="10">
      <t>ウム</t>
    </rPh>
    <phoneticPr fontId="1"/>
  </si>
  <si>
    <t>太陽光発電パネルの面数</t>
    <rPh sb="0" eb="5">
      <t>タイヨウコウハツデン</t>
    </rPh>
    <rPh sb="9" eb="10">
      <t>メン</t>
    </rPh>
    <rPh sb="10" eb="11">
      <t>スウ</t>
    </rPh>
    <phoneticPr fontId="1"/>
  </si>
  <si>
    <t>1面</t>
    <rPh sb="1" eb="2">
      <t>メン</t>
    </rPh>
    <phoneticPr fontId="1"/>
  </si>
  <si>
    <t>2面</t>
    <rPh sb="1" eb="2">
      <t>メン</t>
    </rPh>
    <phoneticPr fontId="1"/>
  </si>
  <si>
    <t>3面</t>
    <rPh sb="1" eb="2">
      <t>メン</t>
    </rPh>
    <phoneticPr fontId="1"/>
  </si>
  <si>
    <t>4面</t>
    <rPh sb="1" eb="2">
      <t>メン</t>
    </rPh>
    <phoneticPr fontId="1"/>
  </si>
  <si>
    <t>パワコンの定格負荷効率</t>
    <rPh sb="5" eb="7">
      <t>テイカク</t>
    </rPh>
    <rPh sb="7" eb="9">
      <t>フカ</t>
    </rPh>
    <rPh sb="9" eb="11">
      <t>コウリツ</t>
    </rPh>
    <phoneticPr fontId="1"/>
  </si>
  <si>
    <t>太陽電池アレイの種類</t>
    <rPh sb="0" eb="4">
      <t>タイヨウデンチ</t>
    </rPh>
    <rPh sb="8" eb="10">
      <t>シュルイ</t>
    </rPh>
    <phoneticPr fontId="1"/>
  </si>
  <si>
    <t>アレイ設置方式</t>
    <rPh sb="3" eb="7">
      <t>セッチホウシキ</t>
    </rPh>
    <phoneticPr fontId="1"/>
  </si>
  <si>
    <t>パネルの設置方位角</t>
    <rPh sb="4" eb="9">
      <t>セッチホウイカク</t>
    </rPh>
    <phoneticPr fontId="1"/>
  </si>
  <si>
    <t>パネル設置
傾斜角</t>
    <rPh sb="3" eb="5">
      <t>セッチ</t>
    </rPh>
    <rPh sb="6" eb="9">
      <t>ケイシャカク</t>
    </rPh>
    <phoneticPr fontId="1"/>
  </si>
  <si>
    <t>パネルの
設置方位角</t>
    <rPh sb="5" eb="10">
      <t>セッチホウイカク</t>
    </rPh>
    <phoneticPr fontId="1"/>
  </si>
  <si>
    <t>暖房</t>
    <rPh sb="0" eb="2">
      <t>ダンボウ</t>
    </rPh>
    <phoneticPr fontId="1"/>
  </si>
  <si>
    <t>冷房</t>
    <rPh sb="0" eb="2">
      <t>レイボウ</t>
    </rPh>
    <phoneticPr fontId="1"/>
  </si>
  <si>
    <t>換気</t>
    <rPh sb="0" eb="2">
      <t>カンキ</t>
    </rPh>
    <phoneticPr fontId="1"/>
  </si>
  <si>
    <t>給湯</t>
    <rPh sb="0" eb="2">
      <t>キュウトウ</t>
    </rPh>
    <phoneticPr fontId="1"/>
  </si>
  <si>
    <t>照明</t>
    <rPh sb="0" eb="2">
      <t>ショウメイ</t>
    </rPh>
    <phoneticPr fontId="1"/>
  </si>
  <si>
    <t>種類</t>
    <rPh sb="0" eb="2">
      <t>シュルイ</t>
    </rPh>
    <phoneticPr fontId="1"/>
  </si>
  <si>
    <t>逆潮流</t>
    <rPh sb="0" eb="3">
      <t>ギャクチョウリュウ</t>
    </rPh>
    <phoneticPr fontId="1"/>
  </si>
  <si>
    <t>結晶シリコン系太陽電池</t>
    <rPh sb="0" eb="2">
      <t>ケッショウ</t>
    </rPh>
    <rPh sb="6" eb="7">
      <t>ケイ</t>
    </rPh>
    <rPh sb="7" eb="11">
      <t>タイヨウデンチ</t>
    </rPh>
    <phoneticPr fontId="1"/>
  </si>
  <si>
    <t>結晶シリコン系以外の太陽電池</t>
    <rPh sb="0" eb="2">
      <t>ケッショウ</t>
    </rPh>
    <rPh sb="6" eb="7">
      <t>ケイ</t>
    </rPh>
    <rPh sb="7" eb="9">
      <t>イガイ</t>
    </rPh>
    <rPh sb="10" eb="14">
      <t>タイヨウデンチ</t>
    </rPh>
    <phoneticPr fontId="1"/>
  </si>
  <si>
    <t>架台設置形</t>
    <rPh sb="0" eb="4">
      <t>カダイセッチ</t>
    </rPh>
    <rPh sb="4" eb="5">
      <t>カタ</t>
    </rPh>
    <phoneticPr fontId="1"/>
  </si>
  <si>
    <t>屋根置き形</t>
    <rPh sb="0" eb="3">
      <t>ヤネオ</t>
    </rPh>
    <rPh sb="4" eb="5">
      <t>ガタ</t>
    </rPh>
    <phoneticPr fontId="1"/>
  </si>
  <si>
    <t>その他</t>
    <phoneticPr fontId="1"/>
  </si>
  <si>
    <t>真南から東および西へ15度未満</t>
    <phoneticPr fontId="1"/>
  </si>
  <si>
    <t>真南から東へ15度以上45度未満</t>
    <phoneticPr fontId="1"/>
  </si>
  <si>
    <t>真南から東へ45度以上75度未満</t>
    <phoneticPr fontId="1"/>
  </si>
  <si>
    <t>真南から東へ75度以上105度未満</t>
    <phoneticPr fontId="1"/>
  </si>
  <si>
    <t>真南から東へ105度以上135度未満</t>
    <phoneticPr fontId="1"/>
  </si>
  <si>
    <t>真南から東へ135度以上165度未満</t>
    <phoneticPr fontId="1"/>
  </si>
  <si>
    <t>真南から東および西へ165度以上真北まで</t>
    <phoneticPr fontId="1"/>
  </si>
  <si>
    <t>真南から西へ135度以上165度未満</t>
    <phoneticPr fontId="1"/>
  </si>
  <si>
    <t>真南から西へ105度以上135度未満</t>
    <phoneticPr fontId="1"/>
  </si>
  <si>
    <t>真南から西へ75度以上105度未満</t>
    <phoneticPr fontId="1"/>
  </si>
  <si>
    <t>真南から西へ45度以上75度未満</t>
    <phoneticPr fontId="1"/>
  </si>
  <si>
    <t>真南から西へ15度以上45度未満</t>
    <phoneticPr fontId="1"/>
  </si>
  <si>
    <t>パネル設置傾斜角</t>
    <rPh sb="3" eb="5">
      <t>セッチ</t>
    </rPh>
    <rPh sb="5" eb="8">
      <t>ケイシャカク</t>
    </rPh>
    <phoneticPr fontId="1"/>
  </si>
  <si>
    <t>0度(水平)</t>
    <rPh sb="1" eb="2">
      <t>ド</t>
    </rPh>
    <rPh sb="3" eb="5">
      <t>スイヘイ</t>
    </rPh>
    <phoneticPr fontId="1"/>
  </si>
  <si>
    <t>10度</t>
    <rPh sb="2" eb="3">
      <t>ド</t>
    </rPh>
    <phoneticPr fontId="1"/>
  </si>
  <si>
    <t>20度</t>
    <rPh sb="2" eb="3">
      <t>ド</t>
    </rPh>
    <phoneticPr fontId="1"/>
  </si>
  <si>
    <t>30度</t>
    <rPh sb="2" eb="3">
      <t>ド</t>
    </rPh>
    <phoneticPr fontId="1"/>
  </si>
  <si>
    <t>40度</t>
    <rPh sb="2" eb="3">
      <t>ド</t>
    </rPh>
    <phoneticPr fontId="1"/>
  </si>
  <si>
    <t>50度</t>
    <rPh sb="2" eb="3">
      <t>ド</t>
    </rPh>
    <phoneticPr fontId="1"/>
  </si>
  <si>
    <t>60度</t>
    <rPh sb="2" eb="3">
      <t>ド</t>
    </rPh>
    <phoneticPr fontId="1"/>
  </si>
  <si>
    <t>70度</t>
    <rPh sb="2" eb="3">
      <t>ド</t>
    </rPh>
    <phoneticPr fontId="1"/>
  </si>
  <si>
    <t>80度</t>
    <rPh sb="2" eb="3">
      <t>ド</t>
    </rPh>
    <phoneticPr fontId="1"/>
  </si>
  <si>
    <t>90度(鉛直)</t>
    <rPh sb="2" eb="3">
      <t>ド</t>
    </rPh>
    <rPh sb="4" eb="6">
      <t>エンチョク</t>
    </rPh>
    <phoneticPr fontId="1"/>
  </si>
  <si>
    <t>コージェネレーションの種類</t>
    <rPh sb="11" eb="13">
      <t>シュルイ</t>
    </rPh>
    <phoneticPr fontId="1"/>
  </si>
  <si>
    <t>PEFC(固体高分子形燃料電池)</t>
    <rPh sb="5" eb="7">
      <t>コタイ</t>
    </rPh>
    <rPh sb="7" eb="10">
      <t>コウブンシ</t>
    </rPh>
    <rPh sb="10" eb="11">
      <t>ケイ</t>
    </rPh>
    <rPh sb="11" eb="15">
      <t>ネンリョウデンチ</t>
    </rPh>
    <phoneticPr fontId="1"/>
  </si>
  <si>
    <t>SOFC(固体酸化物形燃料電池)</t>
    <rPh sb="5" eb="7">
      <t>コタイ</t>
    </rPh>
    <rPh sb="7" eb="10">
      <t>サンカブツ</t>
    </rPh>
    <rPh sb="10" eb="11">
      <t>ケイ</t>
    </rPh>
    <rPh sb="11" eb="15">
      <t>ネンリョウデンチ</t>
    </rPh>
    <phoneticPr fontId="1"/>
  </si>
  <si>
    <t>評価する</t>
    <rPh sb="0" eb="2">
      <t>ヒョウカ</t>
    </rPh>
    <phoneticPr fontId="1"/>
  </si>
  <si>
    <t>評価しない</t>
    <rPh sb="0" eb="2">
      <t>ヒョウカ</t>
    </rPh>
    <phoneticPr fontId="1"/>
  </si>
  <si>
    <t>更新履歴</t>
    <rPh sb="0" eb="4">
      <t>コウシンリレキ</t>
    </rPh>
    <phoneticPr fontId="1"/>
  </si>
  <si>
    <t>バージョン名</t>
    <rPh sb="5" eb="6">
      <t>メイ</t>
    </rPh>
    <phoneticPr fontId="1"/>
  </si>
  <si>
    <t>更新箇所</t>
    <rPh sb="0" eb="4">
      <t>コウシンカショ</t>
    </rPh>
    <phoneticPr fontId="1"/>
  </si>
  <si>
    <t>更新内容</t>
    <rPh sb="0" eb="4">
      <t>コウシンナイヨウ</t>
    </rPh>
    <phoneticPr fontId="1"/>
  </si>
  <si>
    <t>更新日</t>
    <rPh sb="0" eb="3">
      <t>コウシンビ</t>
    </rPh>
    <phoneticPr fontId="1"/>
  </si>
  <si>
    <t>ver.1.2</t>
    <phoneticPr fontId="1"/>
  </si>
  <si>
    <t>暖房設備（設備箇所・設備の仕様等）</t>
    <rPh sb="0" eb="4">
      <t>ダンボウセツビ</t>
    </rPh>
    <rPh sb="5" eb="9">
      <t>セツビカショ</t>
    </rPh>
    <rPh sb="10" eb="12">
      <t>セツビ</t>
    </rPh>
    <rPh sb="13" eb="15">
      <t>シヨウ</t>
    </rPh>
    <rPh sb="15" eb="16">
      <t>トウ</t>
    </rPh>
    <phoneticPr fontId="1"/>
  </si>
  <si>
    <t>２）</t>
    <phoneticPr fontId="1"/>
  </si>
  <si>
    <t>給湯設備（配管：備考欄）</t>
    <rPh sb="0" eb="2">
      <t>キュウトウ</t>
    </rPh>
    <rPh sb="2" eb="4">
      <t>セツビ</t>
    </rPh>
    <rPh sb="5" eb="7">
      <t>ハイカン</t>
    </rPh>
    <rPh sb="8" eb="11">
      <t>ビコウラン</t>
    </rPh>
    <phoneticPr fontId="1"/>
  </si>
  <si>
    <t>３）</t>
    <phoneticPr fontId="1"/>
  </si>
  <si>
    <t>各設備（品番欄：備考欄）</t>
    <rPh sb="0" eb="3">
      <t>カクセツビ</t>
    </rPh>
    <rPh sb="4" eb="6">
      <t>ヒンバン</t>
    </rPh>
    <rPh sb="6" eb="7">
      <t>ラン</t>
    </rPh>
    <rPh sb="8" eb="11">
      <t>ビコウラン</t>
    </rPh>
    <phoneticPr fontId="1"/>
  </si>
  <si>
    <t>番
号</t>
    <rPh sb="0" eb="1">
      <t>バン</t>
    </rPh>
    <rPh sb="2" eb="3">
      <t>ゴウ</t>
    </rPh>
    <phoneticPr fontId="1"/>
  </si>
  <si>
    <t>記載事項を確認できるメモを追記
エアコン：ルームエアコンの場合の記載事項
・規定値を用いる
・区分（い）（ろ）（は）の記載
温水床暖房の性能を評価する場合追記
・上面放熱率○○％
・敷設率○○％（規定値の場合不要）</t>
    <rPh sb="0" eb="4">
      <t>キサイジコウ</t>
    </rPh>
    <rPh sb="5" eb="7">
      <t>カクニン</t>
    </rPh>
    <rPh sb="13" eb="15">
      <t>ツイキ</t>
    </rPh>
    <phoneticPr fontId="1"/>
  </si>
  <si>
    <t>その他居室</t>
    <rPh sb="2" eb="3">
      <t>タ</t>
    </rPh>
    <rPh sb="3" eb="5">
      <t>キョシツ</t>
    </rPh>
    <phoneticPr fontId="1"/>
  </si>
  <si>
    <t>主たる居室・その他の居室</t>
    <rPh sb="0" eb="1">
      <t>シュ</t>
    </rPh>
    <rPh sb="3" eb="5">
      <t>キョシツ</t>
    </rPh>
    <rPh sb="8" eb="9">
      <t>タ</t>
    </rPh>
    <rPh sb="10" eb="12">
      <t>キョシツ</t>
    </rPh>
    <phoneticPr fontId="1"/>
  </si>
  <si>
    <t>ダクト式セントラル空調機（ヒートポンプ式熱源）</t>
    <rPh sb="3" eb="4">
      <t>シキ</t>
    </rPh>
    <rPh sb="9" eb="12">
      <t>クウチョウキ</t>
    </rPh>
    <rPh sb="19" eb="22">
      <t>シキネツゲン</t>
    </rPh>
    <phoneticPr fontId="1"/>
  </si>
  <si>
    <t>ヘッダー方式（分岐後のすべての配管径が13A以下）</t>
    <rPh sb="4" eb="6">
      <t>ホウシキ</t>
    </rPh>
    <rPh sb="7" eb="10">
      <t>ブンキゴ</t>
    </rPh>
    <rPh sb="15" eb="18">
      <t>ハイカンケイ</t>
    </rPh>
    <rPh sb="22" eb="24">
      <t>イカ</t>
    </rPh>
    <phoneticPr fontId="1"/>
  </si>
  <si>
    <t>ヘッダー方式（分岐後のすべての配管径が13Aより大きい）</t>
    <rPh sb="4" eb="6">
      <t>ホウシキ</t>
    </rPh>
    <rPh sb="7" eb="10">
      <t>ブンキゴ</t>
    </rPh>
    <rPh sb="15" eb="18">
      <t>ハイカンケイ</t>
    </rPh>
    <rPh sb="24" eb="25">
      <t>オオ</t>
    </rPh>
    <phoneticPr fontId="1"/>
  </si>
  <si>
    <t>プルダウンの内容修正（リスト追加）</t>
    <rPh sb="6" eb="10">
      <t>ナイヨウシュウセイ</t>
    </rPh>
    <rPh sb="14" eb="16">
      <t>ツイカ</t>
    </rPh>
    <phoneticPr fontId="1"/>
  </si>
  <si>
    <t>ヘッダー方式の分岐後の配管径のプルダウンを作成（リスト追加）</t>
    <rPh sb="4" eb="6">
      <t>ホウシキ</t>
    </rPh>
    <rPh sb="7" eb="10">
      <t>ブンキゴ</t>
    </rPh>
    <rPh sb="11" eb="13">
      <t>ハイカン</t>
    </rPh>
    <rPh sb="13" eb="14">
      <t>ケイ</t>
    </rPh>
    <rPh sb="21" eb="23">
      <t>サクセイ</t>
    </rPh>
    <rPh sb="27" eb="29">
      <t>ツイカ</t>
    </rPh>
    <phoneticPr fontId="1"/>
  </si>
  <si>
    <t xml:space="preserve"> 1)</t>
    <phoneticPr fontId="1"/>
  </si>
  <si>
    <t>品番（同等品可）</t>
    <rPh sb="0" eb="2">
      <t>ヒンバン</t>
    </rPh>
    <rPh sb="3" eb="7">
      <t>ドウトウヒンカ</t>
    </rPh>
    <phoneticPr fontId="1"/>
  </si>
  <si>
    <t>１）</t>
    <phoneticPr fontId="1"/>
  </si>
  <si>
    <t>品番欄タイトル変更</t>
    <rPh sb="0" eb="2">
      <t>ヒンバン</t>
    </rPh>
    <rPh sb="2" eb="3">
      <t>ラン</t>
    </rPh>
    <rPh sb="7" eb="9">
      <t>ヘンコウ</t>
    </rPh>
    <phoneticPr fontId="1"/>
  </si>
  <si>
    <t>品番→品番（同等品可）　に変更</t>
    <rPh sb="0" eb="2">
      <t>ヒンバン</t>
    </rPh>
    <rPh sb="3" eb="5">
      <t>ヒンバン</t>
    </rPh>
    <rPh sb="6" eb="10">
      <t>ドウトウヒンカ</t>
    </rPh>
    <rPh sb="13" eb="15">
      <t>ヘンコウ</t>
    </rPh>
    <phoneticPr fontId="1"/>
  </si>
  <si>
    <t>設置しない</t>
  </si>
  <si>
    <t>台所</t>
    <phoneticPr fontId="1"/>
  </si>
  <si>
    <t>洗面</t>
    <phoneticPr fontId="1"/>
  </si>
  <si>
    <t>2バルブ水栓以外の水栓</t>
    <rPh sb="6" eb="8">
      <t>イガイ</t>
    </rPh>
    <rPh sb="9" eb="11">
      <t>スイセン</t>
    </rPh>
    <phoneticPr fontId="1"/>
  </si>
  <si>
    <t>機能採用なし</t>
  </si>
  <si>
    <r>
      <rPr>
        <sz val="10"/>
        <color theme="1"/>
        <rFont val="HG丸ｺﾞｼｯｸM-PRO"/>
        <family val="3"/>
        <charset val="128"/>
      </rPr>
      <t>浴室</t>
    </r>
    <r>
      <rPr>
        <sz val="8"/>
        <color theme="1"/>
        <rFont val="HG丸ｺﾞｼｯｸM-PRO"/>
        <family val="3"/>
        <charset val="128"/>
      </rPr>
      <t xml:space="preserve">
シャ</t>
    </r>
    <r>
      <rPr>
        <sz val="7"/>
        <color theme="1"/>
        <rFont val="HG丸ｺﾞｼｯｸM-PRO"/>
        <family val="3"/>
        <charset val="128"/>
      </rPr>
      <t>ワー</t>
    </r>
  </si>
  <si>
    <t>設置しない  (又は全量売電)</t>
    <rPh sb="8" eb="9">
      <t>マタ</t>
    </rPh>
    <phoneticPr fontId="1"/>
  </si>
  <si>
    <t>評価しない（又は2バルブ水栓）</t>
    <rPh sb="6" eb="7">
      <t>マタ</t>
    </rPh>
    <phoneticPr fontId="1"/>
  </si>
  <si>
    <t>全体の書式を変更</t>
    <rPh sb="0" eb="2">
      <t>ゼンタイ</t>
    </rPh>
    <rPh sb="3" eb="5">
      <t>ショシキ</t>
    </rPh>
    <rPh sb="6" eb="8">
      <t>ヘンコウ</t>
    </rPh>
    <phoneticPr fontId="1"/>
  </si>
  <si>
    <t>一部プルダウンの内容を変更</t>
    <rPh sb="0" eb="2">
      <t>イチブ</t>
    </rPh>
    <rPh sb="8" eb="10">
      <t>ナイヨウ</t>
    </rPh>
    <rPh sb="11" eb="13">
      <t>ヘンコウ</t>
    </rPh>
    <phoneticPr fontId="1"/>
  </si>
  <si>
    <t>「設置しない」や「セルが空白の場合は」セルを薄黒く反転させる</t>
    <rPh sb="1" eb="3">
      <t>セッチ</t>
    </rPh>
    <rPh sb="12" eb="14">
      <t>クウハク</t>
    </rPh>
    <rPh sb="15" eb="17">
      <t>バアイ</t>
    </rPh>
    <rPh sb="22" eb="23">
      <t>ウス</t>
    </rPh>
    <rPh sb="23" eb="24">
      <t>クロ</t>
    </rPh>
    <rPh sb="25" eb="27">
      <t>ハンテン</t>
    </rPh>
    <phoneticPr fontId="1"/>
  </si>
  <si>
    <t>ガス従来型給湯機</t>
  </si>
  <si>
    <t>設置しない</t>
    <phoneticPr fontId="1"/>
  </si>
  <si>
    <t>ルームエアコンディショナー</t>
    <phoneticPr fontId="1"/>
  </si>
  <si>
    <t>■評価しない</t>
  </si>
  <si>
    <t>比消費電力：</t>
    <rPh sb="0" eb="1">
      <t>ヒ</t>
    </rPh>
    <rPh sb="1" eb="5">
      <t>ショウヒデンリョク</t>
    </rPh>
    <phoneticPr fontId="1"/>
  </si>
  <si>
    <t>効率の入力：</t>
    <phoneticPr fontId="1"/>
  </si>
  <si>
    <t>ver.1.3.4</t>
    <phoneticPr fontId="1"/>
  </si>
  <si>
    <t>品番：</t>
    <rPh sb="0" eb="2">
      <t>ヒンバン</t>
    </rPh>
    <phoneticPr fontId="1"/>
  </si>
  <si>
    <t>JIS効率</t>
    <rPh sb="3" eb="5">
      <t>コウリツ</t>
    </rPh>
    <phoneticPr fontId="1"/>
  </si>
  <si>
    <t>エネルギー消費効率</t>
    <rPh sb="5" eb="7">
      <t>ショウヒ</t>
    </rPh>
    <rPh sb="7" eb="9">
      <t>コウリツ</t>
    </rPh>
    <phoneticPr fontId="1"/>
  </si>
  <si>
    <t>モード熱効率</t>
    <rPh sb="3" eb="4">
      <t>ネツ</t>
    </rPh>
    <rPh sb="4" eb="6">
      <t>コウリツ</t>
    </rPh>
    <phoneticPr fontId="1"/>
  </si>
  <si>
    <t>熱効率</t>
    <rPh sb="0" eb="3">
      <t>ネツコウリツ</t>
    </rPh>
    <phoneticPr fontId="1"/>
  </si>
  <si>
    <t>■評価しない(規定値を用いる)</t>
  </si>
  <si>
    <t>■指定しない</t>
  </si>
  <si>
    <t>)登録第</t>
    <rPh sb="1" eb="3">
      <t>トウロク</t>
    </rPh>
    <rPh sb="3" eb="4">
      <t>ダイ</t>
    </rPh>
    <phoneticPr fontId="1"/>
  </si>
  <si>
    <t>号    氏名：</t>
    <rPh sb="5" eb="7">
      <t>シメイ</t>
    </rPh>
    <phoneticPr fontId="1"/>
  </si>
  <si>
    <t>二級建築士(</t>
  </si>
  <si>
    <t>資格：</t>
    <rPh sb="0" eb="2">
      <t>シカク</t>
    </rPh>
    <phoneticPr fontId="1"/>
  </si>
  <si>
    <t>物件名：</t>
    <rPh sb="0" eb="3">
      <t>ブッケンメイ</t>
    </rPh>
    <phoneticPr fontId="1"/>
  </si>
  <si>
    <t>〇〇〇〇邸</t>
    <rPh sb="4" eb="5">
      <t>テイ</t>
    </rPh>
    <phoneticPr fontId="1"/>
  </si>
  <si>
    <t>設備仕様書(新築住宅・一次エネルギー算定用)</t>
    <rPh sb="0" eb="2">
      <t>セツビ</t>
    </rPh>
    <rPh sb="2" eb="5">
      <t>シヨウショ</t>
    </rPh>
    <rPh sb="6" eb="8">
      <t>シンチク</t>
    </rPh>
    <rPh sb="8" eb="10">
      <t>ジュウタク</t>
    </rPh>
    <rPh sb="11" eb="13">
      <t>イチジ</t>
    </rPh>
    <rPh sb="18" eb="20">
      <t>サンテイ</t>
    </rPh>
    <rPh sb="20" eb="21">
      <t>ヨウ</t>
    </rPh>
    <phoneticPr fontId="1"/>
  </si>
  <si>
    <t>ふろ給湯機(追焚なし)</t>
    <rPh sb="2" eb="5">
      <t>キュウトウキ</t>
    </rPh>
    <rPh sb="6" eb="7">
      <t>オ</t>
    </rPh>
    <rPh sb="7" eb="8">
      <t>タ</t>
    </rPh>
    <phoneticPr fontId="1"/>
  </si>
  <si>
    <t>ふろ給湯機(追焚あり)</t>
    <rPh sb="2" eb="5">
      <t>キュウトウキ</t>
    </rPh>
    <rPh sb="6" eb="7">
      <t>オ</t>
    </rPh>
    <phoneticPr fontId="1"/>
  </si>
  <si>
    <r>
      <rPr>
        <b/>
        <sz val="7"/>
        <color theme="1"/>
        <rFont val="Yu Gothic"/>
        <family val="3"/>
        <charset val="128"/>
        <scheme val="minor"/>
      </rPr>
      <t>免責事項</t>
    </r>
    <r>
      <rPr>
        <sz val="7"/>
        <color theme="1"/>
        <rFont val="Yu Gothic"/>
        <family val="3"/>
        <charset val="128"/>
        <scheme val="minor"/>
      </rPr>
      <t>（この設備仕様書エクセルファイルについて（以下、「設備仕様書」という。」）</t>
    </r>
    <r>
      <rPr>
        <sz val="7"/>
        <color theme="1"/>
        <rFont val="Yu Gothic"/>
        <family val="2"/>
        <scheme val="minor"/>
      </rPr>
      <t xml:space="preserve">
1.情報の正確性について：提供される情報の正確性や完全性を保証するものではありません。ユーザーが設備仕様書の情報を元に取った行動の結果について、当社は一切の責任を負いません。
2.損害等の責任について：設備仕様書の利用に関連して発生した損害について、当社は何らの責任も負いません。ユーザー自身の責任によりご使用ください。
3.著作権等について：自由に使用できますが、ユーザー自身又はその他の者が改変し変更等を行った場合又は無断転載した場合等での責任については、当社は一切責任を負いません。
４.機器のトラブル・メンテナンス：ユーザーが設備仕様書を利用する際に使用する機器のトラブルやメンテナンスに関して、当社は一切の責任を負いません。ユーザーは自身の機器の管理と維持を適切に行ってください。
５.設備仕様書の内容の変更等：設備仕様書は予告なく変更することがあります。設計及び申請等に利用する場合における結果については、当社は一切の責任を負いません。</t>
    </r>
    <rPh sb="7" eb="9">
      <t>セツビ</t>
    </rPh>
    <rPh sb="9" eb="12">
      <t>シヨウショ</t>
    </rPh>
    <rPh sb="25" eb="27">
      <t>イカ</t>
    </rPh>
    <rPh sb="29" eb="34">
      <t>セツビシヨウショ</t>
    </rPh>
    <rPh sb="115" eb="116">
      <t>シャ</t>
    </rPh>
    <rPh sb="168" eb="169">
      <t>シャ</t>
    </rPh>
    <rPh sb="186" eb="188">
      <t>ジシン</t>
    </rPh>
    <rPh sb="189" eb="191">
      <t>セキニン</t>
    </rPh>
    <rPh sb="195" eb="197">
      <t>シヨウ</t>
    </rPh>
    <rPh sb="214" eb="216">
      <t>ジユウ</t>
    </rPh>
    <rPh sb="217" eb="219">
      <t>シヨウ</t>
    </rPh>
    <rPh sb="229" eb="232">
      <t>ジシンマタ</t>
    </rPh>
    <rPh sb="235" eb="236">
      <t>タ</t>
    </rPh>
    <rPh sb="237" eb="238">
      <t>モノ</t>
    </rPh>
    <rPh sb="239" eb="241">
      <t>カイヘン</t>
    </rPh>
    <rPh sb="242" eb="244">
      <t>ヘンコウ</t>
    </rPh>
    <rPh sb="244" eb="245">
      <t>トウ</t>
    </rPh>
    <rPh sb="246" eb="247">
      <t>オコナ</t>
    </rPh>
    <rPh sb="249" eb="251">
      <t>バアイ</t>
    </rPh>
    <rPh sb="251" eb="252">
      <t>マタ</t>
    </rPh>
    <rPh sb="253" eb="257">
      <t>ムダンテンサイ</t>
    </rPh>
    <rPh sb="259" eb="261">
      <t>バアイ</t>
    </rPh>
    <rPh sb="261" eb="262">
      <t>トウ</t>
    </rPh>
    <rPh sb="264" eb="266">
      <t>セキニン</t>
    </rPh>
    <rPh sb="272" eb="274">
      <t>トウシャ</t>
    </rPh>
    <rPh sb="275" eb="277">
      <t>イッサイ</t>
    </rPh>
    <rPh sb="277" eb="279">
      <t>セキニン</t>
    </rPh>
    <rPh sb="280" eb="281">
      <t>オ</t>
    </rPh>
    <rPh sb="345" eb="346">
      <t>シャ</t>
    </rPh>
    <rPh sb="396" eb="398">
      <t>ナイヨウ</t>
    </rPh>
    <rPh sb="399" eb="401">
      <t>ヘンコウ</t>
    </rPh>
    <rPh sb="401" eb="402">
      <t>トウ</t>
    </rPh>
    <rPh sb="409" eb="411">
      <t>ヨコク</t>
    </rPh>
    <rPh sb="413" eb="415">
      <t>ヘンコウ</t>
    </rPh>
    <rPh sb="425" eb="427">
      <t>セッケイ</t>
    </rPh>
    <rPh sb="427" eb="428">
      <t>オヨ</t>
    </rPh>
    <rPh sb="429" eb="431">
      <t>シンセイ</t>
    </rPh>
    <rPh sb="431" eb="432">
      <t>トウ</t>
    </rPh>
    <rPh sb="433" eb="435">
      <t>リヨウ</t>
    </rPh>
    <rPh sb="437" eb="439">
      <t>バアイ</t>
    </rPh>
    <rPh sb="443" eb="445">
      <t>ケッカ</t>
    </rPh>
    <phoneticPr fontId="1"/>
  </si>
  <si>
    <t>太陽光発電</t>
    <rPh sb="0" eb="3">
      <t>タイヨウコウ</t>
    </rPh>
    <rPh sb="3" eb="5">
      <t>ハツデン</t>
    </rPh>
    <phoneticPr fontId="1"/>
  </si>
  <si>
    <t>設備仕様書は国立研究開発法人建築研究所の住宅に関する省エネルギー基準に準拠したプログラムVer3.9.0(2025年10月版)に基づく</t>
    <rPh sb="0" eb="2">
      <t>セツビ</t>
    </rPh>
    <rPh sb="2" eb="5">
      <t>シヨウショ</t>
    </rPh>
    <rPh sb="57" eb="58">
      <t>ネン</t>
    </rPh>
    <rPh sb="60" eb="61">
      <t>ガツ</t>
    </rPh>
    <rPh sb="61" eb="62">
      <t>バン</t>
    </rPh>
    <rPh sb="64" eb="65">
      <t>モト</t>
    </rPh>
    <phoneticPr fontId="1"/>
  </si>
  <si>
    <t>註：設備仕様書に記載されている内容は、設備の全体の内容を記載しているので詳細な内容は記載していません。詳細な内容については設計図書及び一次エネルギー消費量計算結果等にて確認してください。</t>
    <rPh sb="0" eb="1">
      <t>チュウ</t>
    </rPh>
    <rPh sb="2" eb="7">
      <t>セツビシヨウショ</t>
    </rPh>
    <rPh sb="8" eb="10">
      <t>キサイ</t>
    </rPh>
    <rPh sb="15" eb="17">
      <t>ナイヨウ</t>
    </rPh>
    <rPh sb="19" eb="21">
      <t>セツビ</t>
    </rPh>
    <rPh sb="22" eb="24">
      <t>ゼンタイ</t>
    </rPh>
    <rPh sb="25" eb="27">
      <t>ナイヨウ</t>
    </rPh>
    <rPh sb="28" eb="30">
      <t>キサイ</t>
    </rPh>
    <rPh sb="36" eb="38">
      <t>ショウサイ</t>
    </rPh>
    <rPh sb="39" eb="41">
      <t>ナイヨウ</t>
    </rPh>
    <rPh sb="42" eb="44">
      <t>キサイ</t>
    </rPh>
    <rPh sb="51" eb="53">
      <t>ショウサイ</t>
    </rPh>
    <rPh sb="54" eb="56">
      <t>ナイヨウ</t>
    </rPh>
    <rPh sb="61" eb="65">
      <t>セッケイトショ</t>
    </rPh>
    <rPh sb="65" eb="66">
      <t>オヨ</t>
    </rPh>
    <rPh sb="67" eb="69">
      <t>イチジ</t>
    </rPh>
    <rPh sb="74" eb="77">
      <t>ショウヒリョウ</t>
    </rPh>
    <rPh sb="77" eb="81">
      <t>ケイサンケッカ</t>
    </rPh>
    <rPh sb="81" eb="82">
      <t>トウ</t>
    </rPh>
    <rPh sb="84" eb="86">
      <t>カクニン</t>
    </rPh>
    <phoneticPr fontId="1"/>
  </si>
  <si>
    <t>■採用しない</t>
  </si>
  <si>
    <t>ダクトの省エネ手法：</t>
    <rPh sb="4" eb="5">
      <t>ショウ</t>
    </rPh>
    <rPh sb="7" eb="9">
      <t>シュホウ</t>
    </rPh>
    <phoneticPr fontId="1"/>
  </si>
  <si>
    <t>(m3/h)</t>
    <phoneticPr fontId="1"/>
  </si>
  <si>
    <t>⇐　採用する場合は選択する</t>
  </si>
  <si>
    <t>⇐評価する場合は数値入力</t>
    <rPh sb="1" eb="3">
      <t>ヒョウカ</t>
    </rPh>
    <rPh sb="5" eb="7">
      <t>バアイ</t>
    </rPh>
    <rPh sb="8" eb="10">
      <t>スウチ</t>
    </rPh>
    <rPh sb="10" eb="12">
      <t>ニュウリョク</t>
    </rPh>
    <phoneticPr fontId="1"/>
  </si>
  <si>
    <t>消費電力、拡散配光器具の設計照度等は設計図書による</t>
    <rPh sb="0" eb="2">
      <t>ショウヒ</t>
    </rPh>
    <rPh sb="2" eb="4">
      <t>デンリョク</t>
    </rPh>
    <rPh sb="5" eb="7">
      <t>カクサン</t>
    </rPh>
    <rPh sb="7" eb="9">
      <t>ハイコウ</t>
    </rPh>
    <rPh sb="9" eb="11">
      <t>キグ</t>
    </rPh>
    <rPh sb="12" eb="14">
      <t>セッケイ</t>
    </rPh>
    <rPh sb="14" eb="16">
      <t>ショウド</t>
    </rPh>
    <rPh sb="16" eb="17">
      <t>ラ</t>
    </rPh>
    <rPh sb="18" eb="22">
      <t>セッケイトショ</t>
    </rPh>
    <phoneticPr fontId="1"/>
  </si>
  <si>
    <t>調光スイッチ、調光リモコン</t>
    <rPh sb="0" eb="2">
      <t>チョウコウ</t>
    </rPh>
    <rPh sb="7" eb="9">
      <t>チョウコウ</t>
    </rPh>
    <phoneticPr fontId="1"/>
  </si>
  <si>
    <t>調光スイッチ、調光リモコン</t>
    <phoneticPr fontId="1"/>
  </si>
  <si>
    <t>Ver1.4.2</t>
    <phoneticPr fontId="1"/>
  </si>
  <si>
    <t>備考のセル幅を広く、記入しやすく改良</t>
    <rPh sb="0" eb="2">
      <t>ビコウ</t>
    </rPh>
    <rPh sb="5" eb="6">
      <t>ハバ</t>
    </rPh>
    <rPh sb="7" eb="8">
      <t>ヒロ</t>
    </rPh>
    <rPh sb="10" eb="12">
      <t>キニュウ</t>
    </rPh>
    <rPh sb="16" eb="18">
      <t>カイリョウ</t>
    </rPh>
    <phoneticPr fontId="1"/>
  </si>
  <si>
    <t>換気設備でダクトの評価を追加</t>
    <rPh sb="0" eb="2">
      <t>カンキ</t>
    </rPh>
    <rPh sb="2" eb="4">
      <t>セツビ</t>
    </rPh>
    <rPh sb="9" eb="11">
      <t>ヒョウカ</t>
    </rPh>
    <rPh sb="12" eb="14">
      <t>ツイカ</t>
    </rPh>
    <phoneticPr fontId="1"/>
  </si>
  <si>
    <t>その他、選択部分を制御</t>
    <rPh sb="2" eb="3">
      <t>タ</t>
    </rPh>
    <rPh sb="4" eb="8">
      <t>センタクブブン</t>
    </rPh>
    <rPh sb="9" eb="11">
      <t>セイギョ</t>
    </rPh>
    <phoneticPr fontId="1"/>
  </si>
  <si>
    <t>熱源機の効率の値の小数点以下を１に設定する</t>
    <rPh sb="0" eb="3">
      <t>ネツゲンキ</t>
    </rPh>
    <rPh sb="4" eb="6">
      <t>コウリツ</t>
    </rPh>
    <rPh sb="7" eb="8">
      <t>アタイ</t>
    </rPh>
    <rPh sb="9" eb="12">
      <t>ショウスウテン</t>
    </rPh>
    <rPh sb="12" eb="14">
      <t>イカ</t>
    </rPh>
    <rPh sb="17" eb="19">
      <t>セッテイ</t>
    </rPh>
    <phoneticPr fontId="1"/>
  </si>
  <si>
    <t>パネルの面数：</t>
    <phoneticPr fontId="1"/>
  </si>
  <si>
    <t>アレイのシステム容量：</t>
    <phoneticPr fontId="1"/>
  </si>
  <si>
    <t>アレイの種類：</t>
    <phoneticPr fontId="1"/>
  </si>
  <si>
    <t>設置：</t>
    <rPh sb="0" eb="2">
      <t>セッチ</t>
    </rPh>
    <phoneticPr fontId="1"/>
  </si>
  <si>
    <t>１面</t>
    <rPh sb="1" eb="2">
      <t>メン</t>
    </rPh>
    <phoneticPr fontId="1"/>
  </si>
  <si>
    <t>アレイ設置方式：</t>
    <rPh sb="3" eb="7">
      <t>セッチホウシキ</t>
    </rPh>
    <phoneticPr fontId="1"/>
  </si>
  <si>
    <t>２面</t>
    <rPh sb="1" eb="2">
      <t>メン</t>
    </rPh>
    <phoneticPr fontId="1"/>
  </si>
  <si>
    <t>備考</t>
    <rPh sb="0" eb="2">
      <t>ビコウ</t>
    </rPh>
    <phoneticPr fontId="1"/>
  </si>
  <si>
    <t>３面</t>
    <rPh sb="1" eb="2">
      <t>メン</t>
    </rPh>
    <phoneticPr fontId="1"/>
  </si>
  <si>
    <t>４面</t>
    <rPh sb="1" eb="2">
      <t>メン</t>
    </rPh>
    <phoneticPr fontId="1"/>
  </si>
  <si>
    <t>Ver1.4.3</t>
    <phoneticPr fontId="1"/>
  </si>
  <si>
    <t>給湯設備</t>
    <rPh sb="0" eb="2">
      <t>キュウトウ</t>
    </rPh>
    <rPh sb="2" eb="4">
      <t>セツビ</t>
    </rPh>
    <phoneticPr fontId="1"/>
  </si>
  <si>
    <t>換気設備</t>
    <rPh sb="0" eb="4">
      <t>カンキセツビ</t>
    </rPh>
    <phoneticPr fontId="1"/>
  </si>
  <si>
    <t>全体</t>
    <rPh sb="0" eb="2">
      <t>ゼンタイ</t>
    </rPh>
    <phoneticPr fontId="1"/>
  </si>
  <si>
    <t>全体</t>
    <rPh sb="0" eb="2">
      <t>ゼンタイ</t>
    </rPh>
    <phoneticPr fontId="1"/>
  </si>
  <si>
    <t>太陽光発電設備</t>
    <rPh sb="0" eb="7">
      <t>タイヨウコウハツデンセツビ</t>
    </rPh>
    <phoneticPr fontId="1"/>
  </si>
  <si>
    <t>4面までの記入が可能</t>
    <rPh sb="1" eb="2">
      <t>メン</t>
    </rPh>
    <rPh sb="5" eb="7">
      <t>キニュウ</t>
    </rPh>
    <rPh sb="8" eb="10">
      <t>カノウ</t>
    </rPh>
    <phoneticPr fontId="1"/>
  </si>
  <si>
    <t>ver1.4.4</t>
    <phoneticPr fontId="1"/>
  </si>
  <si>
    <t>Ver1.4.4</t>
    <phoneticPr fontId="1"/>
  </si>
  <si>
    <t>品番欄、備考欄</t>
    <rPh sb="0" eb="2">
      <t>ヒンバン</t>
    </rPh>
    <rPh sb="2" eb="3">
      <t>ラン</t>
    </rPh>
    <rPh sb="4" eb="7">
      <t>ビコウラン</t>
    </rPh>
    <phoneticPr fontId="1"/>
  </si>
  <si>
    <t>セルの折り返し設定</t>
    <rPh sb="3" eb="4">
      <t>オ</t>
    </rPh>
    <rPh sb="5" eb="6">
      <t>カエ</t>
    </rPh>
    <rPh sb="7" eb="9">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</si>
</sst>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W"/>
    <numFmt numFmtId="177" formatCode="0_ "/>
    <numFmt numFmtId="178" formatCode="0.0_ "/>
    <numFmt numFmtId="179" formatCode="0.0%"/>
    <numFmt numFmtId="180" formatCode="0.00\ \k\w"/>
  </numFmts>
  <fonts count="19">
    <font>
      <sz val="11"/>
      <color theme="1"/>
      <name val="Yu Gothic"/>
      <family val="2"/>
      <scheme val="minor"/>
    </font>
    <font>
      <sz val="6"/>
      <name val="Yu Gothic"/>
      <family val="3"/>
      <charset val="128"/>
      <scheme val="minor"/>
    </font>
    <font>
      <sz val="9"/>
      <color theme="1"/>
      <name val="Yu Gothic"/>
      <family val="2"/>
      <scheme val="minor"/>
    </font>
    <font>
      <sz val="11"/>
      <color theme="1"/>
      <name val="HG丸ｺﾞｼｯｸM-PRO"/>
      <family val="3"/>
      <charset val="128"/>
    </font>
    <font>
      <sz val="9"/>
      <color theme="1"/>
      <name val="HG丸ｺﾞｼｯｸM-PRO"/>
      <family val="3"/>
      <charset val="128"/>
    </font>
    <font>
      <b/>
      <sz val="9"/>
      <color indexed="81"/>
      <name val="MS P ゴシック"/>
      <family val="3"/>
      <charset val="128"/>
    </font>
    <font>
      <sz val="9"/>
      <color indexed="81"/>
      <name val="MS P ゴシック"/>
      <family val="3"/>
      <charset val="128"/>
    </font>
    <font>
      <sz val="9"/>
      <color theme="1"/>
      <name val="Yu Gothic"/>
      <family val="3"/>
      <charset val="128"/>
      <scheme val="minor"/>
    </font>
    <font>
      <sz val="8"/>
      <color theme="1"/>
      <name val="HG丸ｺﾞｼｯｸM-PRO"/>
      <family val="3"/>
      <charset val="128"/>
    </font>
    <font>
      <sz val="10"/>
      <color theme="1"/>
      <name val="HG丸ｺﾞｼｯｸM-PRO"/>
      <family val="3"/>
      <charset val="128"/>
    </font>
    <font>
      <sz val="7"/>
      <color theme="1"/>
      <name val="HG丸ｺﾞｼｯｸM-PRO"/>
      <family val="3"/>
      <charset val="128"/>
    </font>
    <font>
      <sz val="8"/>
      <color theme="1"/>
      <name val="Yu Gothic"/>
      <family val="2"/>
      <scheme val="minor"/>
    </font>
    <font>
      <b/>
      <sz val="11"/>
      <color theme="1"/>
      <name val="HG丸ｺﾞｼｯｸM-PRO"/>
      <family val="3"/>
      <charset val="128"/>
    </font>
    <font>
      <sz val="7"/>
      <color theme="1"/>
      <name val="Yu Gothic"/>
      <family val="2"/>
      <scheme val="minor"/>
    </font>
    <font>
      <b/>
      <sz val="7"/>
      <color theme="1"/>
      <name val="Yu Gothic"/>
      <family val="3"/>
      <charset val="128"/>
      <scheme val="minor"/>
    </font>
    <font>
      <sz val="7"/>
      <color theme="1"/>
      <name val="Yu Gothic"/>
      <family val="3"/>
      <charset val="128"/>
      <scheme val="minor"/>
    </font>
    <font>
      <b/>
      <sz val="9"/>
      <color rgb="FFFF0000"/>
      <name val="Yu Gothic"/>
      <family val="3"/>
      <charset val="128"/>
      <scheme val="minor"/>
    </font>
    <font>
      <b/>
      <sz val="8"/>
      <color theme="1"/>
      <name val="Yu Gothic"/>
      <family val="3"/>
      <charset val="128"/>
      <scheme val="minor"/>
    </font>
    <font>
      <sz val="9"/>
      <color rgb="FF000000"/>
      <name val="Meiryo UI"/>
      <family val="3"/>
      <charset val="128"/>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34998626667073579"/>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medium">
        <color indexed="64"/>
      </bottom>
      <diagonal/>
    </border>
    <border>
      <left/>
      <right/>
      <top style="medium">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hair">
        <color indexed="64"/>
      </bottom>
      <diagonal/>
    </border>
    <border>
      <left style="thin">
        <color indexed="64"/>
      </left>
      <right/>
      <top style="thin">
        <color indexed="64"/>
      </top>
      <bottom style="medium">
        <color indexed="64"/>
      </bottom>
      <diagonal/>
    </border>
  </borders>
  <cellStyleXfs count="1">
    <xf numFmtId="0" fontId="0" fillId="0" borderId="0"/>
  </cellStyleXfs>
  <cellXfs count="329">
    <xf numFmtId="0" fontId="0" fillId="0" borderId="0" xfId="0"/>
    <xf numFmtId="0" fontId="2" fillId="0" borderId="0" xfId="0" applyFont="1"/>
    <xf numFmtId="0" fontId="0" fillId="0" borderId="24" xfId="0" applyBorder="1"/>
    <xf numFmtId="0" fontId="0" fillId="0" borderId="25" xfId="0" applyBorder="1"/>
    <xf numFmtId="0" fontId="0" fillId="0" borderId="26" xfId="0" applyBorder="1"/>
    <xf numFmtId="0" fontId="0" fillId="2" borderId="1" xfId="0" applyFill="1" applyBorder="1"/>
    <xf numFmtId="0" fontId="0" fillId="0" borderId="21" xfId="0" applyBorder="1"/>
    <xf numFmtId="0" fontId="0" fillId="0" borderId="27" xfId="0" applyBorder="1"/>
    <xf numFmtId="0" fontId="0" fillId="0" borderId="1" xfId="0" applyBorder="1" applyAlignment="1">
      <alignment horizontal="center" vertical="center"/>
    </xf>
    <xf numFmtId="0" fontId="7" fillId="0" borderId="0" xfId="0" applyFont="1"/>
    <xf numFmtId="0" fontId="7" fillId="0" borderId="21" xfId="0" applyFont="1" applyBorder="1"/>
    <xf numFmtId="0" fontId="7" fillId="0" borderId="7" xfId="0" applyFont="1" applyBorder="1"/>
    <xf numFmtId="0" fontId="7" fillId="0" borderId="34" xfId="0" applyFont="1" applyBorder="1"/>
    <xf numFmtId="0" fontId="7" fillId="0" borderId="33" xfId="0" applyFont="1" applyBorder="1"/>
    <xf numFmtId="0" fontId="7" fillId="0" borderId="35" xfId="0" applyFont="1" applyBorder="1"/>
    <xf numFmtId="0" fontId="7" fillId="0" borderId="37" xfId="0" applyFont="1" applyBorder="1"/>
    <xf numFmtId="0" fontId="7" fillId="0" borderId="36" xfId="0" applyFont="1" applyBorder="1"/>
    <xf numFmtId="0" fontId="7" fillId="0" borderId="27" xfId="0" applyFont="1" applyBorder="1"/>
    <xf numFmtId="0" fontId="0" fillId="0" borderId="1" xfId="0" applyBorder="1" applyAlignment="1">
      <alignment horizontal="center" vertical="center" wrapText="1"/>
    </xf>
    <xf numFmtId="0" fontId="0" fillId="2" borderId="1" xfId="0" applyFill="1" applyBorder="1" applyAlignment="1">
      <alignment horizontal="center"/>
    </xf>
    <xf numFmtId="0" fontId="0" fillId="0" borderId="38" xfId="0" applyBorder="1"/>
    <xf numFmtId="0" fontId="0" fillId="2" borderId="21" xfId="0" applyFill="1" applyBorder="1"/>
    <xf numFmtId="0" fontId="0" fillId="0" borderId="23" xfId="0" applyBorder="1"/>
    <xf numFmtId="0" fontId="7" fillId="0" borderId="26" xfId="0" applyFont="1" applyBorder="1" applyAlignment="1">
      <alignment wrapText="1"/>
    </xf>
    <xf numFmtId="0" fontId="7" fillId="0" borderId="1" xfId="0" applyFont="1" applyBorder="1"/>
    <xf numFmtId="14" fontId="7" fillId="0" borderId="1" xfId="0" applyNumberFormat="1" applyFont="1" applyBorder="1"/>
    <xf numFmtId="0" fontId="7" fillId="0" borderId="2" xfId="0" applyFont="1" applyBorder="1"/>
    <xf numFmtId="0" fontId="7" fillId="0" borderId="39" xfId="0" applyFont="1" applyBorder="1"/>
    <xf numFmtId="0" fontId="0" fillId="0" borderId="0" xfId="0" applyProtection="1">
      <protection locked="0"/>
    </xf>
    <xf numFmtId="0" fontId="2" fillId="0" borderId="0" xfId="0" applyFont="1" applyProtection="1">
      <protection locked="0"/>
    </xf>
    <xf numFmtId="0" fontId="0" fillId="0" borderId="0" xfId="0" applyAlignment="1" applyProtection="1">
      <alignment vertical="center"/>
      <protection locked="0"/>
    </xf>
    <xf numFmtId="0" fontId="7" fillId="0" borderId="5" xfId="0" applyFont="1" applyBorder="1"/>
    <xf numFmtId="0" fontId="7" fillId="0" borderId="10" xfId="0" applyFont="1" applyBorder="1"/>
    <xf numFmtId="0" fontId="3" fillId="5" borderId="0" xfId="0" applyFont="1" applyFill="1"/>
    <xf numFmtId="0" fontId="4" fillId="5" borderId="0" xfId="0" applyFont="1" applyFill="1"/>
    <xf numFmtId="0" fontId="4" fillId="0" borderId="11" xfId="0" applyFont="1" applyBorder="1" applyAlignment="1" applyProtection="1">
      <alignment vertical="center" wrapText="1"/>
      <protection locked="0"/>
    </xf>
    <xf numFmtId="49" fontId="4" fillId="3" borderId="13" xfId="0" applyNumberFormat="1" applyFont="1" applyFill="1" applyBorder="1" applyAlignment="1">
      <alignment vertical="center"/>
    </xf>
    <xf numFmtId="49" fontId="8" fillId="3" borderId="15" xfId="0" applyNumberFormat="1" applyFont="1" applyFill="1" applyBorder="1" applyAlignment="1">
      <alignment vertical="center" wrapText="1"/>
    </xf>
    <xf numFmtId="49" fontId="4" fillId="3" borderId="15" xfId="0" applyNumberFormat="1" applyFont="1" applyFill="1" applyBorder="1" applyAlignment="1">
      <alignment vertical="center"/>
    </xf>
    <xf numFmtId="0" fontId="4" fillId="3" borderId="23" xfId="0" applyFont="1" applyFill="1" applyBorder="1" applyAlignment="1">
      <alignment vertical="center"/>
    </xf>
    <xf numFmtId="0" fontId="8" fillId="5" borderId="0" xfId="0" applyFont="1" applyFill="1" applyAlignment="1">
      <alignment horizontal="right" vertical="center" shrinkToFit="1"/>
    </xf>
    <xf numFmtId="0" fontId="4" fillId="3" borderId="50" xfId="0" applyFont="1" applyFill="1" applyBorder="1" applyAlignment="1">
      <alignment horizontal="center" vertical="center" shrinkToFit="1"/>
    </xf>
    <xf numFmtId="49" fontId="4" fillId="3" borderId="51" xfId="0" applyNumberFormat="1" applyFont="1" applyFill="1" applyBorder="1" applyAlignment="1">
      <alignment horizontal="center" shrinkToFit="1"/>
    </xf>
    <xf numFmtId="49" fontId="4" fillId="3" borderId="51" xfId="0" applyNumberFormat="1" applyFont="1" applyFill="1" applyBorder="1" applyAlignment="1">
      <alignment horizontal="right" shrinkToFit="1"/>
    </xf>
    <xf numFmtId="49" fontId="4" fillId="5" borderId="51" xfId="0" applyNumberFormat="1" applyFont="1" applyFill="1" applyBorder="1" applyAlignment="1" applyProtection="1">
      <alignment horizontal="center" shrinkToFit="1"/>
      <protection locked="0"/>
    </xf>
    <xf numFmtId="0" fontId="4" fillId="3" borderId="69" xfId="0" applyFont="1" applyFill="1" applyBorder="1" applyAlignment="1">
      <alignment horizontal="center"/>
    </xf>
    <xf numFmtId="0" fontId="4" fillId="3" borderId="17"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61" xfId="0" applyFont="1" applyFill="1" applyBorder="1" applyAlignment="1">
      <alignment horizontal="center" vertical="center" textRotation="255"/>
    </xf>
    <xf numFmtId="0" fontId="13" fillId="5" borderId="83" xfId="0" applyFont="1" applyFill="1" applyBorder="1" applyAlignment="1">
      <alignment vertical="top" wrapText="1"/>
    </xf>
    <xf numFmtId="0" fontId="13" fillId="5" borderId="67" xfId="0" applyFont="1" applyFill="1" applyBorder="1" applyAlignment="1">
      <alignment vertical="top" wrapText="1"/>
    </xf>
    <xf numFmtId="0" fontId="13" fillId="5" borderId="84" xfId="0" applyFont="1" applyFill="1" applyBorder="1" applyAlignment="1">
      <alignment vertical="top" wrapText="1"/>
    </xf>
    <xf numFmtId="0" fontId="16" fillId="0" borderId="0" xfId="0" applyFont="1" applyAlignment="1">
      <alignment wrapText="1"/>
    </xf>
    <xf numFmtId="0" fontId="11" fillId="5" borderId="0" xfId="0" applyFont="1" applyFill="1"/>
    <xf numFmtId="0" fontId="8" fillId="4" borderId="91" xfId="0" applyFont="1" applyFill="1" applyBorder="1" applyAlignment="1" applyProtection="1">
      <alignment vertical="center"/>
      <protection locked="0"/>
    </xf>
    <xf numFmtId="0" fontId="8" fillId="4" borderId="94" xfId="0" applyFont="1" applyFill="1" applyBorder="1" applyAlignment="1" applyProtection="1">
      <alignment vertical="center"/>
      <protection locked="0"/>
    </xf>
    <xf numFmtId="49" fontId="4" fillId="5" borderId="92" xfId="0" applyNumberFormat="1" applyFont="1" applyFill="1" applyBorder="1" applyAlignment="1" applyProtection="1">
      <alignment vertical="center"/>
      <protection locked="0"/>
    </xf>
    <xf numFmtId="178" fontId="4" fillId="5" borderId="54" xfId="0" applyNumberFormat="1" applyFont="1" applyFill="1" applyBorder="1" applyAlignment="1" applyProtection="1">
      <alignment vertical="center" shrinkToFit="1"/>
      <protection locked="0"/>
    </xf>
    <xf numFmtId="179" fontId="4" fillId="5" borderId="56" xfId="0" applyNumberFormat="1" applyFont="1" applyFill="1" applyBorder="1" applyAlignment="1" applyProtection="1">
      <alignment vertical="center" shrinkToFit="1"/>
      <protection locked="0"/>
    </xf>
    <xf numFmtId="9" fontId="4" fillId="5" borderId="2" xfId="0" applyNumberFormat="1" applyFont="1" applyFill="1" applyBorder="1" applyAlignment="1" applyProtection="1">
      <alignment vertical="center"/>
      <protection locked="0"/>
    </xf>
    <xf numFmtId="49" fontId="4" fillId="3" borderId="94" xfId="0" applyNumberFormat="1" applyFont="1" applyFill="1" applyBorder="1" applyAlignment="1" applyProtection="1">
      <alignment vertical="center"/>
      <protection locked="0"/>
    </xf>
    <xf numFmtId="177" fontId="4" fillId="0" borderId="62" xfId="0" applyNumberFormat="1" applyFont="1" applyBorder="1" applyAlignment="1" applyProtection="1">
      <alignment horizontal="left" vertical="top" wrapText="1"/>
      <protection locked="0"/>
    </xf>
    <xf numFmtId="0" fontId="4" fillId="0" borderId="16" xfId="0" applyFont="1" applyBorder="1" applyAlignment="1">
      <alignment horizontal="right" vertical="center" wrapText="1"/>
    </xf>
    <xf numFmtId="0" fontId="4" fillId="5" borderId="16" xfId="0" applyFont="1" applyFill="1" applyBorder="1" applyAlignment="1">
      <alignment horizontal="right" vertical="center"/>
    </xf>
    <xf numFmtId="0" fontId="7" fillId="0" borderId="8" xfId="0" applyFont="1" applyBorder="1"/>
    <xf numFmtId="14" fontId="7" fillId="0" borderId="9" xfId="0" applyNumberFormat="1" applyFont="1" applyBorder="1"/>
    <xf numFmtId="0" fontId="7" fillId="0" borderId="6" xfId="0" applyFont="1" applyBorder="1"/>
    <xf numFmtId="0" fontId="7" fillId="0" borderId="11" xfId="0" applyFont="1" applyBorder="1"/>
    <xf numFmtId="0" fontId="7" fillId="0" borderId="22" xfId="0" applyFont="1" applyBorder="1"/>
    <xf numFmtId="0" fontId="7" fillId="0" borderId="23" xfId="0" applyFont="1" applyBorder="1"/>
    <xf numFmtId="14" fontId="7" fillId="0" borderId="23" xfId="0" applyNumberFormat="1" applyFont="1" applyBorder="1"/>
    <xf numFmtId="0" fontId="4" fillId="5" borderId="4" xfId="0" applyFont="1" applyFill="1" applyBorder="1" applyAlignment="1" applyProtection="1">
      <alignment vertical="center"/>
      <protection locked="0"/>
    </xf>
    <xf numFmtId="179" fontId="4" fillId="5" borderId="3" xfId="0" applyNumberFormat="1" applyFont="1" applyFill="1" applyBorder="1" applyAlignment="1" applyProtection="1">
      <alignment vertical="center"/>
      <protection locked="0"/>
    </xf>
    <xf numFmtId="0" fontId="4" fillId="3" borderId="2" xfId="0" applyFont="1" applyFill="1" applyBorder="1" applyAlignment="1">
      <alignment horizontal="right" vertical="center"/>
    </xf>
    <xf numFmtId="49" fontId="4" fillId="3" borderId="2" xfId="0" applyNumberFormat="1" applyFont="1" applyFill="1" applyBorder="1" applyAlignment="1">
      <alignment vertical="center"/>
    </xf>
    <xf numFmtId="0" fontId="4" fillId="5" borderId="19" xfId="0" applyFont="1" applyFill="1" applyBorder="1" applyAlignment="1" applyProtection="1">
      <alignment vertical="center"/>
      <protection locked="0"/>
    </xf>
    <xf numFmtId="180" fontId="4" fillId="5" borderId="95" xfId="0" applyNumberFormat="1" applyFont="1" applyFill="1" applyBorder="1" applyAlignment="1" applyProtection="1">
      <alignment vertical="center"/>
      <protection locked="0"/>
    </xf>
    <xf numFmtId="0" fontId="4" fillId="3" borderId="40" xfId="0" applyFont="1" applyFill="1" applyBorder="1" applyAlignment="1">
      <alignment vertical="center" wrapText="1"/>
    </xf>
    <xf numFmtId="0" fontId="4" fillId="3" borderId="41" xfId="0" applyFont="1" applyFill="1" applyBorder="1" applyAlignment="1">
      <alignment vertical="center" wrapText="1"/>
    </xf>
    <xf numFmtId="0" fontId="4" fillId="5" borderId="57" xfId="0" applyFont="1" applyFill="1" applyBorder="1" applyAlignment="1" applyProtection="1">
      <alignment vertical="top" wrapText="1"/>
      <protection locked="0"/>
    </xf>
    <xf numFmtId="0" fontId="4" fillId="3" borderId="41" xfId="0" applyFont="1" applyFill="1" applyBorder="1" applyAlignment="1">
      <alignment vertical="center"/>
    </xf>
    <xf numFmtId="0" fontId="4" fillId="3" borderId="4" xfId="0" applyFont="1" applyFill="1" applyBorder="1" applyAlignment="1">
      <alignment vertical="center"/>
    </xf>
    <xf numFmtId="0" fontId="7" fillId="0" borderId="3" xfId="0" applyFont="1" applyBorder="1"/>
    <xf numFmtId="0" fontId="4" fillId="3" borderId="2" xfId="0" applyFont="1" applyFill="1" applyBorder="1" applyAlignment="1">
      <alignment horizontal="center" vertical="center"/>
    </xf>
    <xf numFmtId="0" fontId="4" fillId="5" borderId="95" xfId="0" applyFont="1" applyFill="1" applyBorder="1" applyAlignment="1" applyProtection="1">
      <alignment vertical="center"/>
      <protection locked="0"/>
    </xf>
    <xf numFmtId="0" fontId="4" fillId="5" borderId="54" xfId="0" applyFont="1" applyFill="1" applyBorder="1" applyAlignment="1" applyProtection="1">
      <alignment vertical="center"/>
      <protection locked="0"/>
    </xf>
    <xf numFmtId="0" fontId="4" fillId="3" borderId="95" xfId="0" applyFont="1" applyFill="1" applyBorder="1" applyAlignment="1">
      <alignment horizontal="right" vertical="center"/>
    </xf>
    <xf numFmtId="0" fontId="4" fillId="3" borderId="19" xfId="0" applyFont="1" applyFill="1" applyBorder="1" applyAlignment="1">
      <alignment horizontal="right" vertical="center" wrapText="1"/>
    </xf>
    <xf numFmtId="0" fontId="4" fillId="3" borderId="5" xfId="0" applyFont="1" applyFill="1" applyBorder="1" applyAlignment="1">
      <alignment horizontal="center" vertical="center" wrapText="1"/>
    </xf>
    <xf numFmtId="0" fontId="4" fillId="3" borderId="74"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76" xfId="0" applyFont="1" applyFill="1" applyBorder="1" applyAlignment="1">
      <alignment horizontal="center" vertical="center" wrapText="1"/>
    </xf>
    <xf numFmtId="0" fontId="4" fillId="3" borderId="53" xfId="0" applyFont="1" applyFill="1" applyBorder="1" applyAlignment="1">
      <alignment horizontal="center" vertical="center" textRotation="255" wrapText="1"/>
    </xf>
    <xf numFmtId="0" fontId="4" fillId="3" borderId="55" xfId="0" applyFont="1" applyFill="1" applyBorder="1" applyAlignment="1">
      <alignment horizontal="center" vertical="center" textRotation="255" wrapText="1"/>
    </xf>
    <xf numFmtId="0" fontId="4" fillId="3" borderId="59" xfId="0" applyFont="1" applyFill="1" applyBorder="1" applyAlignment="1">
      <alignment horizontal="center" vertical="center" textRotation="255" wrapText="1"/>
    </xf>
    <xf numFmtId="49" fontId="4" fillId="5" borderId="3" xfId="0" applyNumberFormat="1" applyFont="1" applyFill="1" applyBorder="1" applyAlignment="1" applyProtection="1">
      <alignment vertical="top" wrapText="1"/>
      <protection locked="0"/>
    </xf>
    <xf numFmtId="49" fontId="4" fillId="5" borderId="62" xfId="0" applyNumberFormat="1" applyFont="1" applyFill="1" applyBorder="1" applyAlignment="1" applyProtection="1">
      <alignment vertical="top" wrapText="1"/>
      <protection locked="0"/>
    </xf>
    <xf numFmtId="0" fontId="0" fillId="0" borderId="0" xfId="0" applyAlignment="1" applyProtection="1">
      <alignment horizontal="center" shrinkToFit="1"/>
      <protection locked="0"/>
    </xf>
    <xf numFmtId="0" fontId="8" fillId="5" borderId="85" xfId="0" applyFont="1" applyFill="1" applyBorder="1" applyAlignment="1">
      <alignment horizontal="center" shrinkToFit="1"/>
    </xf>
    <xf numFmtId="0" fontId="4" fillId="3" borderId="47" xfId="0" applyFont="1" applyFill="1" applyBorder="1" applyAlignment="1">
      <alignment vertical="center"/>
    </xf>
    <xf numFmtId="0" fontId="4" fillId="3" borderId="48" xfId="0" applyFont="1" applyFill="1" applyBorder="1" applyAlignment="1">
      <alignment vertical="center"/>
    </xf>
    <xf numFmtId="0" fontId="3" fillId="3" borderId="1" xfId="0" applyFont="1" applyFill="1" applyBorder="1" applyAlignment="1">
      <alignment horizontal="center" vertical="center" textRotation="255"/>
    </xf>
    <xf numFmtId="0" fontId="4" fillId="3" borderId="5"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78" xfId="0" applyFont="1" applyFill="1" applyBorder="1" applyAlignment="1">
      <alignment horizontal="left" vertical="top"/>
    </xf>
    <xf numFmtId="0" fontId="3" fillId="3" borderId="79" xfId="0" applyFont="1" applyFill="1" applyBorder="1" applyAlignment="1">
      <alignment horizontal="left" vertical="top"/>
    </xf>
    <xf numFmtId="0" fontId="4" fillId="3" borderId="77" xfId="0" applyFont="1" applyFill="1" applyBorder="1" applyAlignment="1">
      <alignment horizontal="center" vertical="center" textRotation="255"/>
    </xf>
    <xf numFmtId="0" fontId="3" fillId="3" borderId="55" xfId="0" applyFont="1" applyFill="1" applyBorder="1" applyAlignment="1">
      <alignment horizontal="center" vertical="center" textRotation="255"/>
    </xf>
    <xf numFmtId="0" fontId="4" fillId="3" borderId="15" xfId="0" applyFont="1" applyFill="1" applyBorder="1" applyAlignment="1">
      <alignment horizontal="left" vertical="top"/>
    </xf>
    <xf numFmtId="0" fontId="3" fillId="3" borderId="17" xfId="0" applyFont="1" applyFill="1" applyBorder="1" applyAlignment="1">
      <alignment horizontal="left" vertical="top"/>
    </xf>
    <xf numFmtId="0" fontId="4" fillId="3" borderId="18" xfId="0" applyFont="1" applyFill="1" applyBorder="1" applyAlignment="1">
      <alignment horizontal="left" vertical="top"/>
    </xf>
    <xf numFmtId="0" fontId="3" fillId="3" borderId="20" xfId="0" applyFont="1" applyFill="1" applyBorder="1" applyAlignment="1">
      <alignment horizontal="left" vertical="top"/>
    </xf>
    <xf numFmtId="0" fontId="4" fillId="3" borderId="53" xfId="0" applyFont="1" applyFill="1" applyBorder="1" applyAlignment="1">
      <alignment horizontal="center" vertical="center" textRotation="255"/>
    </xf>
    <xf numFmtId="0" fontId="3" fillId="3" borderId="59" xfId="0" applyFont="1" applyFill="1" applyBorder="1" applyAlignment="1">
      <alignment horizontal="center" vertical="center" textRotation="255"/>
    </xf>
    <xf numFmtId="0" fontId="4" fillId="3" borderId="18" xfId="0" applyFont="1" applyFill="1" applyBorder="1" applyAlignment="1">
      <alignment horizontal="center" vertical="center"/>
    </xf>
    <xf numFmtId="0" fontId="3" fillId="3" borderId="20" xfId="0" applyFont="1" applyFill="1" applyBorder="1" applyAlignment="1">
      <alignment horizontal="center" vertical="center"/>
    </xf>
    <xf numFmtId="0" fontId="4" fillId="3" borderId="10" xfId="0" applyFont="1" applyFill="1" applyBorder="1" applyAlignment="1">
      <alignment horizontal="left" vertical="top"/>
    </xf>
    <xf numFmtId="0" fontId="4" fillId="3" borderId="12" xfId="0" applyFont="1" applyFill="1" applyBorder="1" applyAlignment="1">
      <alignment horizontal="left" vertical="top"/>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0" fontId="8" fillId="3" borderId="21"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4" fillId="3" borderId="70" xfId="0" applyFont="1" applyFill="1" applyBorder="1" applyAlignment="1">
      <alignment horizontal="center"/>
    </xf>
    <xf numFmtId="0" fontId="3" fillId="3" borderId="71" xfId="0" applyFont="1" applyFill="1" applyBorder="1" applyAlignment="1">
      <alignment horizontal="center"/>
    </xf>
    <xf numFmtId="0" fontId="4" fillId="3" borderId="5" xfId="0" applyFont="1" applyFill="1" applyBorder="1" applyAlignment="1">
      <alignment horizontal="left" vertical="top"/>
    </xf>
    <xf numFmtId="0" fontId="4" fillId="3" borderId="7" xfId="0" applyFont="1" applyFill="1" applyBorder="1" applyAlignment="1">
      <alignment horizontal="left" vertical="top"/>
    </xf>
    <xf numFmtId="0" fontId="4" fillId="3" borderId="17" xfId="0" applyFont="1" applyFill="1" applyBorder="1" applyAlignment="1">
      <alignment horizontal="left" vertical="top"/>
    </xf>
    <xf numFmtId="0" fontId="4" fillId="0" borderId="19"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49" fontId="4" fillId="5" borderId="15" xfId="0" applyNumberFormat="1" applyFont="1" applyFill="1" applyBorder="1" applyAlignment="1" applyProtection="1">
      <alignment horizontal="left" vertical="top" wrapText="1"/>
      <protection locked="0"/>
    </xf>
    <xf numFmtId="49" fontId="4" fillId="5" borderId="56" xfId="0" applyNumberFormat="1" applyFont="1" applyFill="1" applyBorder="1" applyAlignment="1" applyProtection="1">
      <alignment horizontal="left" vertical="top" wrapText="1"/>
      <protection locked="0"/>
    </xf>
    <xf numFmtId="0" fontId="4"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49" fontId="4" fillId="5" borderId="5" xfId="0" applyNumberFormat="1" applyFont="1" applyFill="1" applyBorder="1" applyAlignment="1" applyProtection="1">
      <alignment vertical="top" wrapText="1"/>
      <protection locked="0"/>
    </xf>
    <xf numFmtId="49" fontId="4" fillId="5" borderId="7" xfId="0" applyNumberFormat="1" applyFont="1" applyFill="1" applyBorder="1" applyAlignment="1" applyProtection="1">
      <alignment vertical="top" wrapText="1"/>
      <protection locked="0"/>
    </xf>
    <xf numFmtId="49" fontId="4" fillId="5" borderId="8" xfId="0" applyNumberFormat="1" applyFont="1" applyFill="1" applyBorder="1" applyAlignment="1" applyProtection="1">
      <alignment vertical="top" wrapText="1"/>
      <protection locked="0"/>
    </xf>
    <xf numFmtId="49" fontId="4" fillId="5" borderId="9" xfId="0" applyNumberFormat="1" applyFont="1" applyFill="1" applyBorder="1" applyAlignment="1" applyProtection="1">
      <alignment vertical="top" wrapText="1"/>
      <protection locked="0"/>
    </xf>
    <xf numFmtId="0" fontId="4" fillId="0" borderId="13" xfId="0" applyFont="1" applyBorder="1" applyAlignment="1" applyProtection="1">
      <alignment vertical="center" wrapText="1"/>
      <protection locked="0"/>
    </xf>
    <xf numFmtId="0" fontId="4" fillId="0" borderId="95"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4" fillId="5" borderId="41" xfId="0" applyFont="1" applyFill="1" applyBorder="1" applyAlignment="1" applyProtection="1">
      <alignment horizontal="center" vertical="center" wrapText="1"/>
      <protection locked="0"/>
    </xf>
    <xf numFmtId="0" fontId="4" fillId="5" borderId="20" xfId="0" applyFont="1" applyFill="1" applyBorder="1" applyAlignment="1" applyProtection="1">
      <alignment horizontal="center" vertical="center" wrapText="1"/>
      <protection locked="0"/>
    </xf>
    <xf numFmtId="0" fontId="4" fillId="5" borderId="74" xfId="0" applyFont="1" applyFill="1" applyBorder="1" applyAlignment="1" applyProtection="1">
      <alignment horizontal="center" vertical="center" wrapText="1"/>
      <protection locked="0"/>
    </xf>
    <xf numFmtId="0" fontId="4" fillId="5" borderId="75" xfId="0" applyFont="1" applyFill="1" applyBorder="1" applyAlignment="1" applyProtection="1">
      <alignment horizontal="center" vertical="center" wrapText="1"/>
      <protection locked="0"/>
    </xf>
    <xf numFmtId="0" fontId="4" fillId="3" borderId="53" xfId="0" applyFont="1" applyFill="1" applyBorder="1" applyAlignment="1">
      <alignment horizontal="center" vertical="top" textRotation="255" wrapText="1"/>
    </xf>
    <xf numFmtId="0" fontId="0" fillId="3" borderId="55" xfId="0" applyFill="1" applyBorder="1" applyAlignment="1">
      <alignment horizontal="center" vertical="top" textRotation="255" wrapText="1"/>
    </xf>
    <xf numFmtId="0" fontId="0" fillId="3" borderId="64" xfId="0" applyFill="1" applyBorder="1" applyAlignment="1">
      <alignment horizontal="center" vertical="top" textRotation="255" wrapText="1"/>
    </xf>
    <xf numFmtId="0" fontId="4" fillId="3" borderId="1" xfId="0" applyFont="1" applyFill="1" applyBorder="1" applyAlignment="1">
      <alignment horizontal="center" vertical="center"/>
    </xf>
    <xf numFmtId="0" fontId="0" fillId="3" borderId="1" xfId="0" applyFill="1" applyBorder="1" applyAlignment="1">
      <alignment horizontal="center" vertical="center"/>
    </xf>
    <xf numFmtId="0" fontId="4" fillId="3" borderId="65" xfId="0" applyFont="1" applyFill="1" applyBorder="1" applyAlignment="1">
      <alignment horizontal="center" vertical="center"/>
    </xf>
    <xf numFmtId="0" fontId="0" fillId="3" borderId="65" xfId="0" applyFill="1" applyBorder="1" applyAlignment="1">
      <alignment horizontal="center" vertical="center"/>
    </xf>
    <xf numFmtId="0" fontId="4" fillId="0" borderId="4" xfId="0" applyFont="1" applyBorder="1" applyAlignment="1" applyProtection="1">
      <alignment horizontal="left" vertical="center"/>
      <protection locked="0"/>
    </xf>
    <xf numFmtId="0" fontId="4" fillId="0" borderId="66" xfId="0" applyFont="1" applyBorder="1" applyAlignment="1" applyProtection="1">
      <alignment horizontal="left" vertical="center"/>
      <protection locked="0"/>
    </xf>
    <xf numFmtId="0" fontId="4" fillId="0" borderId="51"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92" xfId="0" applyFont="1" applyFill="1" applyBorder="1" applyAlignment="1">
      <alignment horizontal="right" vertical="center"/>
    </xf>
    <xf numFmtId="0" fontId="4" fillId="3" borderId="93" xfId="0" applyFont="1" applyFill="1" applyBorder="1" applyAlignment="1">
      <alignment horizontal="right" vertical="center"/>
    </xf>
    <xf numFmtId="0" fontId="4" fillId="3" borderId="8" xfId="0" applyFont="1" applyFill="1" applyBorder="1"/>
    <xf numFmtId="0" fontId="4" fillId="3" borderId="9" xfId="0" applyFont="1" applyFill="1" applyBorder="1"/>
    <xf numFmtId="0" fontId="4" fillId="3" borderId="10" xfId="0" applyFont="1" applyFill="1" applyBorder="1"/>
    <xf numFmtId="0" fontId="4" fillId="3" borderId="12" xfId="0" applyFont="1" applyFill="1" applyBorder="1"/>
    <xf numFmtId="0" fontId="4" fillId="5" borderId="45" xfId="0" applyFont="1" applyFill="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protection locked="0"/>
    </xf>
    <xf numFmtId="0" fontId="4" fillId="0" borderId="16"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5" borderId="40" xfId="0" applyFont="1" applyFill="1" applyBorder="1" applyAlignment="1" applyProtection="1">
      <alignment horizontal="center" vertical="center" wrapText="1"/>
      <protection locked="0"/>
    </xf>
    <xf numFmtId="0" fontId="4" fillId="5" borderId="14" xfId="0" applyFont="1" applyFill="1" applyBorder="1" applyAlignment="1" applyProtection="1">
      <alignment horizontal="center" vertical="center" wrapText="1"/>
      <protection locked="0"/>
    </xf>
    <xf numFmtId="0" fontId="4" fillId="5" borderId="46"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4"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4" fillId="0" borderId="3"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4" fillId="3" borderId="28" xfId="0" applyFont="1" applyFill="1" applyBorder="1"/>
    <xf numFmtId="0" fontId="3" fillId="3" borderId="29" xfId="0" applyFont="1" applyFill="1" applyBorder="1"/>
    <xf numFmtId="0" fontId="2" fillId="0" borderId="0" xfId="0" applyFont="1" applyAlignment="1">
      <alignment horizontal="center" vertical="center"/>
    </xf>
    <xf numFmtId="49" fontId="4" fillId="5" borderId="15" xfId="0" applyNumberFormat="1" applyFont="1" applyFill="1" applyBorder="1" applyAlignment="1" applyProtection="1">
      <alignment vertical="top" wrapText="1"/>
      <protection locked="0"/>
    </xf>
    <xf numFmtId="49" fontId="4" fillId="5" borderId="17" xfId="0" applyNumberFormat="1" applyFont="1" applyFill="1" applyBorder="1" applyAlignment="1" applyProtection="1">
      <alignment vertical="top" wrapText="1"/>
      <protection locked="0"/>
    </xf>
    <xf numFmtId="49" fontId="4" fillId="5" borderId="10" xfId="0" applyNumberFormat="1" applyFont="1" applyFill="1" applyBorder="1" applyAlignment="1" applyProtection="1">
      <alignment vertical="top" wrapText="1"/>
      <protection locked="0"/>
    </xf>
    <xf numFmtId="49" fontId="4" fillId="5" borderId="12" xfId="0" applyNumberFormat="1" applyFont="1" applyFill="1" applyBorder="1" applyAlignment="1" applyProtection="1">
      <alignment vertical="top" wrapText="1"/>
      <protection locked="0"/>
    </xf>
    <xf numFmtId="49" fontId="4" fillId="5" borderId="10" xfId="0" applyNumberFormat="1" applyFont="1" applyFill="1" applyBorder="1" applyAlignment="1" applyProtection="1">
      <alignment horizontal="left" vertical="top" wrapText="1"/>
      <protection locked="0"/>
    </xf>
    <xf numFmtId="49" fontId="4" fillId="5" borderId="60" xfId="0" applyNumberFormat="1" applyFont="1" applyFill="1" applyBorder="1" applyAlignment="1" applyProtection="1">
      <alignment horizontal="left" vertical="top" wrapText="1"/>
      <protection locked="0"/>
    </xf>
    <xf numFmtId="49" fontId="4" fillId="0" borderId="5" xfId="0" applyNumberFormat="1" applyFont="1" applyBorder="1" applyAlignment="1" applyProtection="1">
      <alignment horizontal="left" vertical="top" wrapText="1"/>
      <protection locked="0"/>
    </xf>
    <xf numFmtId="49" fontId="3" fillId="0" borderId="58" xfId="0" applyNumberFormat="1" applyFont="1" applyBorder="1" applyAlignment="1" applyProtection="1">
      <alignment horizontal="left" vertical="top" wrapText="1"/>
      <protection locked="0"/>
    </xf>
    <xf numFmtId="49" fontId="4" fillId="0" borderId="15" xfId="0" applyNumberFormat="1" applyFont="1" applyBorder="1" applyAlignment="1" applyProtection="1">
      <alignment horizontal="left" vertical="top" wrapText="1"/>
      <protection locked="0"/>
    </xf>
    <xf numFmtId="49" fontId="3" fillId="0" borderId="56" xfId="0" applyNumberFormat="1" applyFont="1" applyBorder="1" applyAlignment="1" applyProtection="1">
      <alignment horizontal="left" vertical="top" wrapText="1"/>
      <protection locked="0"/>
    </xf>
    <xf numFmtId="49" fontId="4" fillId="0" borderId="10" xfId="0" applyNumberFormat="1" applyFont="1" applyBorder="1" applyAlignment="1" applyProtection="1">
      <alignment horizontal="left" vertical="top" wrapText="1"/>
      <protection locked="0"/>
    </xf>
    <xf numFmtId="49" fontId="3" fillId="0" borderId="60" xfId="0" applyNumberFormat="1" applyFont="1" applyBorder="1" applyAlignment="1" applyProtection="1">
      <alignment horizontal="left" vertical="top" wrapText="1"/>
      <protection locked="0"/>
    </xf>
    <xf numFmtId="49" fontId="4" fillId="5" borderId="18" xfId="0" applyNumberFormat="1" applyFont="1" applyFill="1" applyBorder="1" applyAlignment="1" applyProtection="1">
      <alignment horizontal="left" vertical="top" wrapText="1"/>
      <protection locked="0"/>
    </xf>
    <xf numFmtId="49" fontId="4" fillId="5" borderId="57" xfId="0" applyNumberFormat="1" applyFont="1" applyFill="1" applyBorder="1" applyAlignment="1" applyProtection="1">
      <alignment horizontal="left" vertical="top" wrapText="1"/>
      <protection locked="0"/>
    </xf>
    <xf numFmtId="0" fontId="4" fillId="5" borderId="18" xfId="0" applyFont="1" applyFill="1" applyBorder="1" applyAlignment="1" applyProtection="1">
      <alignment vertical="top" wrapText="1" shrinkToFit="1"/>
      <protection locked="0"/>
    </xf>
    <xf numFmtId="0" fontId="4" fillId="5" borderId="57" xfId="0" applyFont="1" applyFill="1" applyBorder="1" applyAlignment="1" applyProtection="1">
      <alignment vertical="top" wrapText="1" shrinkToFit="1"/>
      <protection locked="0"/>
    </xf>
    <xf numFmtId="0" fontId="4" fillId="0" borderId="18" xfId="0" applyFont="1" applyBorder="1" applyAlignment="1" applyProtection="1">
      <alignment vertical="top" wrapText="1" shrinkToFit="1"/>
      <protection locked="0"/>
    </xf>
    <xf numFmtId="0" fontId="4" fillId="0" borderId="57" xfId="0" applyFont="1" applyBorder="1" applyAlignment="1" applyProtection="1">
      <alignment vertical="top" wrapText="1" shrinkToFit="1"/>
      <protection locked="0"/>
    </xf>
    <xf numFmtId="0" fontId="4" fillId="5" borderId="3" xfId="0" applyFont="1" applyFill="1" applyBorder="1" applyAlignment="1" applyProtection="1">
      <alignment vertical="center" shrinkToFit="1"/>
      <protection locked="0"/>
    </xf>
    <xf numFmtId="0" fontId="4" fillId="5" borderId="62" xfId="0" applyFont="1" applyFill="1" applyBorder="1" applyAlignment="1" applyProtection="1">
      <alignment vertical="center" shrinkToFit="1"/>
      <protection locked="0"/>
    </xf>
    <xf numFmtId="0" fontId="11" fillId="5" borderId="86" xfId="0" applyFont="1" applyFill="1" applyBorder="1" applyAlignment="1">
      <alignment horizontal="right" shrinkToFit="1"/>
    </xf>
    <xf numFmtId="0" fontId="15" fillId="5" borderId="80" xfId="0" applyFont="1" applyFill="1" applyBorder="1" applyAlignment="1">
      <alignment vertical="top" wrapText="1"/>
    </xf>
    <xf numFmtId="0" fontId="15" fillId="5" borderId="81" xfId="0" applyFont="1" applyFill="1" applyBorder="1" applyAlignment="1">
      <alignment vertical="top" wrapText="1"/>
    </xf>
    <xf numFmtId="0" fontId="15" fillId="5" borderId="82" xfId="0" applyFont="1" applyFill="1" applyBorder="1" applyAlignment="1">
      <alignment vertical="top" wrapText="1"/>
    </xf>
    <xf numFmtId="0" fontId="15" fillId="5" borderId="45" xfId="0" applyFont="1" applyFill="1" applyBorder="1" applyAlignment="1">
      <alignment vertical="top" wrapText="1"/>
    </xf>
    <xf numFmtId="0" fontId="15" fillId="5" borderId="0" xfId="0" applyFont="1" applyFill="1" applyAlignment="1">
      <alignment vertical="top" wrapText="1"/>
    </xf>
    <xf numFmtId="0" fontId="15" fillId="5" borderId="75" xfId="0" applyFont="1" applyFill="1" applyBorder="1" applyAlignment="1">
      <alignment vertical="top" wrapText="1"/>
    </xf>
    <xf numFmtId="0" fontId="15" fillId="5" borderId="83" xfId="0" applyFont="1" applyFill="1" applyBorder="1" applyAlignment="1">
      <alignment vertical="top" wrapText="1"/>
    </xf>
    <xf numFmtId="0" fontId="15" fillId="5" borderId="67" xfId="0" applyFont="1" applyFill="1" applyBorder="1" applyAlignment="1">
      <alignment vertical="top" wrapText="1"/>
    </xf>
    <xf numFmtId="0" fontId="15" fillId="5" borderId="84" xfId="0" applyFont="1" applyFill="1" applyBorder="1" applyAlignment="1">
      <alignment vertical="top" wrapText="1"/>
    </xf>
    <xf numFmtId="0" fontId="17" fillId="5" borderId="0" xfId="0" applyFont="1" applyFill="1" applyAlignment="1">
      <alignment vertical="center" wrapText="1"/>
    </xf>
    <xf numFmtId="0" fontId="17" fillId="5" borderId="67" xfId="0" applyFont="1" applyFill="1" applyBorder="1" applyAlignment="1">
      <alignment vertical="center" wrapText="1"/>
    </xf>
    <xf numFmtId="0" fontId="12" fillId="5" borderId="0" xfId="0" applyFont="1" applyFill="1" applyAlignment="1">
      <alignment horizontal="center"/>
    </xf>
    <xf numFmtId="49" fontId="3" fillId="5" borderId="48" xfId="0" applyNumberFormat="1" applyFont="1" applyFill="1" applyBorder="1" applyAlignment="1" applyProtection="1">
      <alignment shrinkToFit="1"/>
      <protection locked="0"/>
    </xf>
    <xf numFmtId="49" fontId="3" fillId="5" borderId="49" xfId="0" applyNumberFormat="1" applyFont="1" applyFill="1" applyBorder="1" applyAlignment="1" applyProtection="1">
      <alignment shrinkToFit="1"/>
      <protection locked="0"/>
    </xf>
    <xf numFmtId="49" fontId="4" fillId="5" borderId="51" xfId="0" applyNumberFormat="1" applyFont="1" applyFill="1" applyBorder="1" applyAlignment="1" applyProtection="1">
      <alignment horizontal="left" shrinkToFit="1"/>
      <protection locked="0"/>
    </xf>
    <xf numFmtId="49" fontId="4" fillId="5" borderId="52" xfId="0" applyNumberFormat="1" applyFont="1" applyFill="1" applyBorder="1" applyAlignment="1" applyProtection="1">
      <alignment horizontal="left" shrinkToFit="1"/>
      <protection locked="0"/>
    </xf>
    <xf numFmtId="0" fontId="4" fillId="5" borderId="51" xfId="0" applyFont="1" applyFill="1" applyBorder="1" applyAlignment="1" applyProtection="1">
      <alignment horizontal="right" shrinkToFit="1"/>
      <protection locked="0"/>
    </xf>
    <xf numFmtId="0" fontId="3" fillId="3" borderId="73" xfId="0" applyFont="1" applyFill="1" applyBorder="1" applyAlignment="1">
      <alignment horizontal="center"/>
    </xf>
    <xf numFmtId="49" fontId="4" fillId="0" borderId="42" xfId="0" applyNumberFormat="1" applyFont="1" applyBorder="1" applyAlignment="1" applyProtection="1">
      <alignment horizontal="left" vertical="top" wrapText="1"/>
      <protection locked="0"/>
    </xf>
    <xf numFmtId="49" fontId="3" fillId="0" borderId="68" xfId="0" applyNumberFormat="1" applyFont="1" applyBorder="1" applyAlignment="1" applyProtection="1">
      <alignment horizontal="left" vertical="top" wrapText="1"/>
      <protection locked="0"/>
    </xf>
    <xf numFmtId="49" fontId="4" fillId="5" borderId="42" xfId="0" applyNumberFormat="1" applyFont="1" applyFill="1" applyBorder="1" applyAlignment="1" applyProtection="1">
      <alignment vertical="top" wrapText="1"/>
      <protection locked="0"/>
    </xf>
    <xf numFmtId="49" fontId="4" fillId="5" borderId="43" xfId="0" applyNumberFormat="1" applyFont="1" applyFill="1" applyBorder="1" applyAlignment="1" applyProtection="1">
      <alignment vertical="top" wrapText="1"/>
      <protection locked="0"/>
    </xf>
    <xf numFmtId="49" fontId="4" fillId="5" borderId="18" xfId="0" applyNumberFormat="1" applyFont="1" applyFill="1" applyBorder="1" applyAlignment="1" applyProtection="1">
      <alignment vertical="top" wrapText="1"/>
      <protection locked="0"/>
    </xf>
    <xf numFmtId="49" fontId="4" fillId="5" borderId="20" xfId="0" applyNumberFormat="1" applyFont="1" applyFill="1" applyBorder="1" applyAlignment="1" applyProtection="1">
      <alignment vertical="top" wrapText="1"/>
      <protection locked="0"/>
    </xf>
    <xf numFmtId="49" fontId="4" fillId="0" borderId="18" xfId="0" applyNumberFormat="1" applyFont="1" applyBorder="1" applyAlignment="1" applyProtection="1">
      <alignment horizontal="left" vertical="top" wrapText="1"/>
      <protection locked="0"/>
    </xf>
    <xf numFmtId="49" fontId="3" fillId="0" borderId="57" xfId="0" applyNumberFormat="1" applyFont="1" applyBorder="1" applyAlignment="1" applyProtection="1">
      <alignment horizontal="left" vertical="top" wrapText="1"/>
      <protection locked="0"/>
    </xf>
    <xf numFmtId="0" fontId="3" fillId="3" borderId="72" xfId="0" applyFont="1" applyFill="1" applyBorder="1" applyAlignment="1">
      <alignment horizontal="center"/>
    </xf>
    <xf numFmtId="0" fontId="4" fillId="0" borderId="67" xfId="0" applyFont="1" applyBorder="1" applyAlignment="1" applyProtection="1">
      <alignment horizontal="left" vertical="top" wrapText="1"/>
      <protection locked="0"/>
    </xf>
    <xf numFmtId="0" fontId="4" fillId="0" borderId="43" xfId="0" applyFont="1" applyBorder="1" applyAlignment="1" applyProtection="1">
      <alignment horizontal="left" vertical="top" wrapText="1"/>
      <protection locked="0"/>
    </xf>
    <xf numFmtId="0" fontId="0" fillId="3" borderId="55" xfId="0" applyFill="1" applyBorder="1" applyAlignment="1">
      <alignment horizontal="center" vertical="center" textRotation="255"/>
    </xf>
    <xf numFmtId="0" fontId="0" fillId="3" borderId="59" xfId="0" applyFill="1" applyBorder="1" applyAlignment="1">
      <alignment horizontal="center" vertical="center" textRotation="255"/>
    </xf>
    <xf numFmtId="0" fontId="8" fillId="4" borderId="16" xfId="0" applyFont="1" applyFill="1" applyBorder="1" applyAlignment="1" applyProtection="1">
      <alignment vertical="center" wrapText="1"/>
      <protection locked="0"/>
    </xf>
    <xf numFmtId="0" fontId="8" fillId="4" borderId="17" xfId="0" applyFont="1" applyFill="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4" fillId="3" borderId="55" xfId="0" applyFont="1" applyFill="1" applyBorder="1" applyAlignment="1">
      <alignment horizontal="center" vertical="center" textRotation="255"/>
    </xf>
    <xf numFmtId="0" fontId="4" fillId="3" borderId="59" xfId="0" applyFont="1" applyFill="1" applyBorder="1" applyAlignment="1">
      <alignment horizontal="center" vertical="center" textRotation="255"/>
    </xf>
    <xf numFmtId="0" fontId="4" fillId="3" borderId="44" xfId="0" applyFont="1" applyFill="1" applyBorder="1" applyAlignment="1">
      <alignment horizontal="center"/>
    </xf>
    <xf numFmtId="0" fontId="4" fillId="3" borderId="32" xfId="0" applyFont="1" applyFill="1" applyBorder="1" applyAlignment="1">
      <alignment horizontal="center"/>
    </xf>
    <xf numFmtId="0" fontId="4" fillId="3" borderId="87" xfId="0" applyFont="1" applyFill="1" applyBorder="1" applyAlignment="1">
      <alignment horizontal="center"/>
    </xf>
    <xf numFmtId="0" fontId="4" fillId="3" borderId="88" xfId="0" applyFont="1" applyFill="1" applyBorder="1" applyAlignment="1">
      <alignment horizontal="center"/>
    </xf>
    <xf numFmtId="0" fontId="4" fillId="3" borderId="30" xfId="0" applyFont="1" applyFill="1" applyBorder="1" applyAlignment="1">
      <alignment horizontal="center"/>
    </xf>
    <xf numFmtId="0" fontId="4" fillId="3" borderId="31" xfId="0" applyFont="1" applyFill="1" applyBorder="1" applyAlignment="1">
      <alignment horizontal="center"/>
    </xf>
    <xf numFmtId="0" fontId="4" fillId="3" borderId="89" xfId="0" applyFont="1" applyFill="1" applyBorder="1" applyAlignment="1">
      <alignment horizontal="right" vertical="center"/>
    </xf>
    <xf numFmtId="0" fontId="4" fillId="3" borderId="90" xfId="0" applyFont="1" applyFill="1" applyBorder="1" applyAlignment="1">
      <alignment horizontal="right" vertical="center"/>
    </xf>
    <xf numFmtId="0" fontId="4" fillId="0" borderId="0" xfId="0" applyFont="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4" fillId="4" borderId="16" xfId="0" applyFont="1" applyFill="1" applyBorder="1" applyAlignment="1" applyProtection="1">
      <alignment vertical="center" shrinkToFit="1"/>
      <protection locked="0"/>
    </xf>
    <xf numFmtId="0" fontId="4" fillId="4" borderId="17" xfId="0" applyFont="1" applyFill="1" applyBorder="1" applyAlignment="1" applyProtection="1">
      <alignment vertical="center" shrinkToFit="1"/>
      <protection locked="0"/>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9" xfId="0" applyFont="1" applyBorder="1" applyAlignment="1" applyProtection="1">
      <alignment vertical="top" wrapText="1"/>
      <protection locked="0"/>
    </xf>
    <xf numFmtId="49" fontId="4" fillId="5" borderId="5" xfId="0" applyNumberFormat="1" applyFont="1" applyFill="1" applyBorder="1" applyAlignment="1" applyProtection="1">
      <alignment horizontal="left" vertical="center" wrapText="1"/>
      <protection locked="0"/>
    </xf>
    <xf numFmtId="49" fontId="4" fillId="5" borderId="7" xfId="0" applyNumberFormat="1" applyFont="1" applyFill="1" applyBorder="1" applyAlignment="1" applyProtection="1">
      <alignment horizontal="left" vertical="center" wrapText="1"/>
      <protection locked="0"/>
    </xf>
    <xf numFmtId="49" fontId="4" fillId="5" borderId="10" xfId="0" applyNumberFormat="1" applyFont="1" applyFill="1" applyBorder="1" applyAlignment="1" applyProtection="1">
      <alignment vertical="center" wrapText="1" shrinkToFit="1"/>
      <protection locked="0"/>
    </xf>
    <xf numFmtId="49" fontId="4" fillId="5" borderId="11" xfId="0" applyNumberFormat="1" applyFont="1" applyFill="1" applyBorder="1" applyAlignment="1" applyProtection="1">
      <alignment vertical="center" wrapText="1" shrinkToFit="1"/>
      <protection locked="0"/>
    </xf>
    <xf numFmtId="49" fontId="4" fillId="5" borderId="60" xfId="0" applyNumberFormat="1" applyFont="1" applyFill="1" applyBorder="1" applyAlignment="1" applyProtection="1">
      <alignment vertical="center" wrapText="1" shrinkToFit="1"/>
      <protection locked="0"/>
    </xf>
    <xf numFmtId="0" fontId="4" fillId="0" borderId="74" xfId="0" applyFont="1" applyBorder="1" applyAlignment="1" applyProtection="1">
      <alignment horizontal="center" vertical="center" wrapText="1"/>
      <protection locked="0"/>
    </xf>
    <xf numFmtId="0" fontId="4" fillId="0" borderId="76" xfId="0" applyFont="1" applyBorder="1" applyAlignment="1" applyProtection="1">
      <alignment horizontal="center" vertical="center" wrapText="1"/>
      <protection locked="0"/>
    </xf>
    <xf numFmtId="0" fontId="0" fillId="3" borderId="55" xfId="0" applyFill="1" applyBorder="1" applyAlignment="1">
      <alignment textRotation="255"/>
    </xf>
    <xf numFmtId="0" fontId="0" fillId="3" borderId="59" xfId="0" applyFill="1" applyBorder="1" applyAlignment="1">
      <alignment textRotation="255"/>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14" fontId="7" fillId="0" borderId="21" xfId="0" applyNumberFormat="1" applyFont="1" applyBorder="1" applyAlignment="1">
      <alignment horizontal="center"/>
    </xf>
    <xf numFmtId="14" fontId="7" fillId="0" borderId="22" xfId="0" applyNumberFormat="1" applyFont="1" applyBorder="1" applyAlignment="1">
      <alignment horizontal="center"/>
    </xf>
    <xf numFmtId="14" fontId="7" fillId="0" borderId="23" xfId="0" applyNumberFormat="1" applyFont="1" applyBorder="1" applyAlignment="1">
      <alignment horizontal="center"/>
    </xf>
    <xf numFmtId="0" fontId="0" fillId="2" borderId="1" xfId="0"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xf>
    <xf numFmtId="176" fontId="4" fillId="0" borderId="13" xfId="0" applyNumberFormat="1" applyFont="1" applyBorder="1" applyAlignment="1" applyProtection="1">
      <alignment vertical="top" wrapText="1"/>
      <protection locked="0"/>
    </xf>
    <xf numFmtId="176" fontId="4" fillId="0" borderId="54" xfId="0" applyNumberFormat="1" applyFont="1" applyBorder="1" applyAlignment="1" applyProtection="1">
      <alignment vertical="top" wrapText="1"/>
      <protection locked="0"/>
    </xf>
    <xf numFmtId="49" fontId="4" fillId="5" borderId="2" xfId="0" applyNumberFormat="1" applyFont="1" applyFill="1" applyBorder="1" applyAlignment="1" applyProtection="1">
      <alignment vertical="top" wrapText="1"/>
      <protection locked="0"/>
    </xf>
    <xf numFmtId="49" fontId="4" fillId="5" borderId="4" xfId="0" applyNumberFormat="1" applyFont="1" applyFill="1" applyBorder="1" applyAlignment="1" applyProtection="1">
      <alignment vertical="top" wrapText="1"/>
      <protection locked="0"/>
    </xf>
    <xf numFmtId="0" fontId="4" fillId="5" borderId="13" xfId="0" applyFont="1" applyFill="1" applyBorder="1" applyAlignment="1" applyProtection="1">
      <alignment vertical="top" wrapText="1" shrinkToFit="1"/>
      <protection locked="0"/>
    </xf>
    <xf numFmtId="0" fontId="3" fillId="5" borderId="54" xfId="0" applyFont="1" applyFill="1" applyBorder="1" applyAlignment="1" applyProtection="1">
      <alignment vertical="top" wrapText="1" shrinkToFit="1"/>
      <protection locked="0"/>
    </xf>
    <xf numFmtId="0" fontId="4" fillId="0" borderId="10" xfId="0" applyFont="1" applyBorder="1" applyAlignment="1" applyProtection="1">
      <alignment vertical="top" wrapText="1" shrinkToFit="1"/>
      <protection locked="0"/>
    </xf>
    <xf numFmtId="0" fontId="3" fillId="0" borderId="60" xfId="0" applyFont="1" applyBorder="1" applyAlignment="1" applyProtection="1">
      <alignment vertical="top" wrapText="1" shrinkToFit="1"/>
      <protection locked="0"/>
    </xf>
    <xf numFmtId="0" fontId="4" fillId="3" borderId="28" xfId="0" applyFont="1" applyFill="1" applyBorder="1" applyAlignment="1">
      <alignment vertical="top"/>
    </xf>
    <xf numFmtId="0" fontId="3" fillId="3" borderId="63" xfId="0" applyFont="1" applyFill="1" applyBorder="1" applyAlignment="1">
      <alignment vertical="top"/>
    </xf>
    <xf numFmtId="49" fontId="4" fillId="5" borderId="13" xfId="0" applyNumberFormat="1" applyFont="1" applyFill="1" applyBorder="1" applyAlignment="1" applyProtection="1">
      <alignment vertical="top" wrapText="1"/>
      <protection locked="0"/>
    </xf>
    <xf numFmtId="49" fontId="4" fillId="5" borderId="54" xfId="0" applyNumberFormat="1" applyFont="1" applyFill="1" applyBorder="1" applyAlignment="1" applyProtection="1">
      <alignment vertical="top" wrapText="1"/>
      <protection locked="0"/>
    </xf>
    <xf numFmtId="49" fontId="4" fillId="5" borderId="56" xfId="0" applyNumberFormat="1" applyFont="1" applyFill="1" applyBorder="1" applyAlignment="1" applyProtection="1">
      <alignment vertical="top" wrapText="1"/>
      <protection locked="0"/>
    </xf>
    <xf numFmtId="49" fontId="4" fillId="0" borderId="2" xfId="0" applyNumberFormat="1" applyFont="1" applyBorder="1" applyAlignment="1" applyProtection="1">
      <alignment vertical="top" wrapText="1"/>
      <protection locked="0"/>
    </xf>
    <xf numFmtId="49" fontId="3" fillId="0" borderId="62" xfId="0" applyNumberFormat="1" applyFont="1" applyBorder="1" applyAlignment="1" applyProtection="1">
      <alignment vertical="top" wrapText="1"/>
      <protection locked="0"/>
    </xf>
    <xf numFmtId="0" fontId="4" fillId="6" borderId="13" xfId="0" applyFont="1" applyFill="1" applyBorder="1" applyAlignment="1" applyProtection="1">
      <alignment vertical="top" wrapText="1"/>
      <protection locked="0"/>
    </xf>
    <xf numFmtId="0" fontId="4" fillId="6" borderId="14" xfId="0" applyFont="1" applyFill="1" applyBorder="1" applyAlignment="1" applyProtection="1">
      <alignment vertical="top" wrapText="1"/>
      <protection locked="0"/>
    </xf>
    <xf numFmtId="0" fontId="4" fillId="6" borderId="18" xfId="0" applyFont="1" applyFill="1" applyBorder="1" applyAlignment="1">
      <alignment vertical="top" wrapText="1"/>
    </xf>
    <xf numFmtId="0" fontId="4" fillId="6" borderId="20" xfId="0" applyFont="1" applyFill="1" applyBorder="1" applyAlignment="1">
      <alignment vertical="top" wrapText="1"/>
    </xf>
    <xf numFmtId="0" fontId="4" fillId="0" borderId="18" xfId="0" applyFont="1" applyBorder="1" applyAlignment="1" applyProtection="1">
      <alignment vertical="top" wrapText="1"/>
      <protection locked="0"/>
    </xf>
    <xf numFmtId="0" fontId="4" fillId="0" borderId="20" xfId="0" applyFont="1" applyBorder="1" applyAlignment="1" applyProtection="1">
      <alignment vertical="top" wrapText="1"/>
      <protection locked="0"/>
    </xf>
    <xf numFmtId="0" fontId="4" fillId="0" borderId="10" xfId="0"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49" fontId="3" fillId="0" borderId="4" xfId="0" applyNumberFormat="1" applyFont="1" applyBorder="1" applyAlignment="1" applyProtection="1">
      <alignment vertical="top" wrapText="1"/>
      <protection locked="0"/>
    </xf>
    <xf numFmtId="0" fontId="3" fillId="0" borderId="57" xfId="0" applyFont="1" applyBorder="1" applyAlignment="1" applyProtection="1">
      <alignment vertical="top" wrapText="1"/>
      <protection locked="0"/>
    </xf>
    <xf numFmtId="176" fontId="4" fillId="0" borderId="15" xfId="0" applyNumberFormat="1" applyFont="1" applyBorder="1" applyAlignment="1" applyProtection="1">
      <alignment vertical="center" wrapText="1"/>
      <protection locked="0"/>
    </xf>
    <xf numFmtId="176" fontId="4" fillId="0" borderId="56" xfId="0" applyNumberFormat="1" applyFont="1" applyBorder="1" applyAlignment="1" applyProtection="1">
      <alignment vertical="center" wrapText="1"/>
      <protection locked="0"/>
    </xf>
    <xf numFmtId="0" fontId="4" fillId="5" borderId="10" xfId="0" applyFont="1" applyFill="1" applyBorder="1" applyAlignment="1" applyProtection="1">
      <alignment vertical="top" wrapText="1"/>
      <protection locked="0"/>
    </xf>
    <xf numFmtId="0" fontId="4" fillId="5" borderId="12" xfId="0" applyFont="1" applyFill="1" applyBorder="1" applyAlignment="1" applyProtection="1">
      <alignment vertical="top" wrapText="1"/>
      <protection locked="0"/>
    </xf>
    <xf numFmtId="49" fontId="4" fillId="5" borderId="60" xfId="0" applyNumberFormat="1" applyFont="1" applyFill="1" applyBorder="1" applyAlignment="1" applyProtection="1">
      <alignment vertical="top" wrapText="1"/>
      <protection locked="0"/>
    </xf>
    <xf numFmtId="0" fontId="4" fillId="0" borderId="2"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49" fontId="4" fillId="0" borderId="4" xfId="0" applyNumberFormat="1" applyFont="1" applyBorder="1" applyAlignment="1" applyProtection="1">
      <alignment vertical="top" wrapText="1"/>
      <protection locked="0"/>
    </xf>
    <xf numFmtId="0" fontId="4" fillId="0" borderId="96" xfId="0" applyFont="1" applyBorder="1" applyAlignment="1" applyProtection="1">
      <alignment vertical="top" wrapText="1"/>
      <protection locked="0"/>
    </xf>
    <xf numFmtId="0" fontId="4" fillId="0" borderId="66" xfId="0" applyFont="1" applyBorder="1" applyAlignment="1" applyProtection="1">
      <alignment vertical="top" wrapText="1"/>
      <protection locked="0"/>
    </xf>
    <xf numFmtId="49" fontId="4" fillId="0" borderId="62" xfId="0" applyNumberFormat="1" applyFont="1" applyBorder="1" applyAlignment="1" applyProtection="1">
      <alignment vertical="top" wrapText="1"/>
      <protection locked="0"/>
    </xf>
    <xf numFmtId="0" fontId="4" fillId="0" borderId="62" xfId="0" applyFont="1" applyBorder="1" applyAlignment="1" applyProtection="1">
      <alignment vertical="top" wrapText="1"/>
      <protection locked="0"/>
    </xf>
    <xf numFmtId="0" fontId="4" fillId="0" borderId="52" xfId="0" applyFont="1" applyBorder="1" applyAlignment="1" applyProtection="1">
      <alignment vertical="top" wrapText="1"/>
      <protection locked="0"/>
    </xf>
  </cellXfs>
  <cellStyles count="1">
    <cellStyle name="標準" xfId="0" builtinId="0"/>
  </cellStyles>
  <dxfs count="4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strike/>
      </font>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strike val="0"/>
      </font>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D$9" lockText="1" noThreeD="1"/>
</file>

<file path=xl/ctrlProps/ctrlProp2.xml><?xml version="1.0" encoding="utf-8"?>
<formControlPr xmlns="http://schemas.microsoft.com/office/spreadsheetml/2009/9/main" objectType="CheckBox" fmlaLink="$D$10" lockText="1" noThreeD="1"/>
</file>

<file path=xl/ctrlProps/ctrlProp3.xml><?xml version="1.0" encoding="utf-8"?>
<formControlPr xmlns="http://schemas.microsoft.com/office/spreadsheetml/2009/9/main" objectType="CheckBox" fmlaLink="$D$11" lockText="1" noThreeD="1"/>
</file>

<file path=xl/ctrlProps/ctrlProp4.xml><?xml version="1.0" encoding="utf-8"?>
<formControlPr xmlns="http://schemas.microsoft.com/office/spreadsheetml/2009/9/main" objectType="CheckBox" fmlaLink="$D$13" lockText="1" noThreeD="1"/>
</file>

<file path=xl/ctrlProps/ctrlProp5.xml><?xml version="1.0" encoding="utf-8"?>
<formControlPr xmlns="http://schemas.microsoft.com/office/spreadsheetml/2009/9/main" objectType="CheckBox" fmlaLink="$D$14" lockText="1" noThreeD="1"/>
</file>

<file path=xl/ctrlProps/ctrlProp6.xml><?xml version="1.0" encoding="utf-8"?>
<formControlPr xmlns="http://schemas.microsoft.com/office/spreadsheetml/2009/9/main" objectType="CheckBox" fmlaLink="$D$12" lockText="1" noThreeD="1"/>
</file>

<file path=xl/drawings/drawing1.xml><?xml version="1.0" encoding="utf-8"?>
<xdr:wsDr xmlns:xdr="http://schemas.openxmlformats.org/drawingml/2006/spreadsheetDrawing" xmlns:a="http://schemas.openxmlformats.org/drawingml/2006/main">
  <xdr:twoCellAnchor>
    <xdr:from>
      <xdr:col>16</xdr:col>
      <xdr:colOff>190499</xdr:colOff>
      <xdr:row>9</xdr:row>
      <xdr:rowOff>361951</xdr:rowOff>
    </xdr:from>
    <xdr:to>
      <xdr:col>18</xdr:col>
      <xdr:colOff>466725</xdr:colOff>
      <xdr:row>16</xdr:row>
      <xdr:rowOff>180976</xdr:rowOff>
    </xdr:to>
    <xdr:sp macro="" textlink="">
      <xdr:nvSpPr>
        <xdr:cNvPr id="2" name="テキスト ボックス 1">
          <a:extLst>
            <a:ext uri="{FF2B5EF4-FFF2-40B4-BE49-F238E27FC236}">
              <a16:creationId xmlns:a16="http://schemas.microsoft.com/office/drawing/2014/main" id="{43CA3557-F216-090F-9A67-683760CEE405}"/>
            </a:ext>
          </a:extLst>
        </xdr:cNvPr>
        <xdr:cNvSpPr txBox="1"/>
      </xdr:nvSpPr>
      <xdr:spPr>
        <a:xfrm>
          <a:off x="7610474" y="2495551"/>
          <a:ext cx="4219576" cy="243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■暖冷房</a:t>
          </a:r>
          <a:endParaRPr kumimoji="1" lang="en-US" altLang="ja-JP" sz="900" b="1"/>
        </a:p>
        <a:p>
          <a:r>
            <a:rPr kumimoji="1" lang="ja-JP" altLang="en-US" sz="900" b="1"/>
            <a:t>ルームエアコンディショナー</a:t>
          </a:r>
          <a:endParaRPr kumimoji="1" lang="en-US" altLang="ja-JP" sz="900" b="1"/>
        </a:p>
        <a:p>
          <a:r>
            <a:rPr kumimoji="1" lang="ja-JP" altLang="en-US" sz="900" b="1"/>
            <a:t>・規定値を用いる場合は品番記載は不要</a:t>
          </a:r>
        </a:p>
        <a:p>
          <a:r>
            <a:rPr kumimoji="1" lang="ja-JP" altLang="en-US" sz="900" b="1"/>
            <a:t>・区分（い）（ろ）（は）を記載し（い）（ろ）は品番を記載</a:t>
          </a:r>
        </a:p>
        <a:p>
          <a:r>
            <a:rPr kumimoji="1" lang="ja-JP" altLang="en-US" sz="900" b="1"/>
            <a:t>温水床暖房の性能を評価する場合追記</a:t>
          </a:r>
        </a:p>
        <a:p>
          <a:r>
            <a:rPr kumimoji="1" lang="ja-JP" altLang="en-US" sz="900" b="1"/>
            <a:t>・上面放熱率○○％</a:t>
          </a:r>
        </a:p>
        <a:p>
          <a:r>
            <a:rPr kumimoji="1" lang="ja-JP" altLang="en-US" sz="900" b="1"/>
            <a:t>・敷設率○○％（規定値の場合不要）</a:t>
          </a:r>
          <a:endParaRPr kumimoji="1" lang="en-US" altLang="ja-JP" sz="900" b="1"/>
        </a:p>
        <a:p>
          <a:r>
            <a:rPr kumimoji="1" lang="ja-JP" altLang="en-US" sz="900" b="1"/>
            <a:t>住戸全体を暖冷房する場合</a:t>
          </a:r>
          <a:endParaRPr kumimoji="1" lang="en-US" altLang="ja-JP" sz="900" b="1"/>
        </a:p>
        <a:p>
          <a:r>
            <a:rPr kumimoji="1" lang="ja-JP" altLang="en-US" sz="900" b="1"/>
            <a:t>・規定値を用いるのチェックは機器の入力は品番記載は不要。</a:t>
          </a:r>
          <a:endParaRPr kumimoji="1" lang="en-US" altLang="ja-JP" sz="900" b="1"/>
        </a:p>
        <a:p>
          <a:r>
            <a:rPr kumimoji="1" lang="ja-JP" altLang="en-US" sz="900" b="1"/>
            <a:t>・その他の評価機器等は備考に参考として記入</a:t>
          </a:r>
          <a:endParaRPr kumimoji="1" lang="en-US" altLang="ja-JP" sz="900" b="1"/>
        </a:p>
        <a:p>
          <a:r>
            <a:rPr kumimoji="1" lang="ja-JP" altLang="en-US" sz="900" b="1"/>
            <a:t>■その他の設備で品番以外の詳しい評価は備考に参考として記入</a:t>
          </a:r>
        </a:p>
      </xdr:txBody>
    </xdr:sp>
    <xdr:clientData/>
  </xdr:twoCellAnchor>
  <mc:AlternateContent xmlns:mc="http://schemas.openxmlformats.org/markup-compatibility/2006">
    <mc:Choice xmlns:a14="http://schemas.microsoft.com/office/drawing/2010/main" Requires="a14">
      <xdr:twoCellAnchor editAs="oneCell">
        <xdr:from>
          <xdr:col>7</xdr:col>
          <xdr:colOff>247650</xdr:colOff>
          <xdr:row>8</xdr:row>
          <xdr:rowOff>209550</xdr:rowOff>
        </xdr:from>
        <xdr:to>
          <xdr:col>9</xdr:col>
          <xdr:colOff>57150</xdr:colOff>
          <xdr:row>9</xdr:row>
          <xdr:rowOff>19050</xdr:rowOff>
        </xdr:to>
        <xdr:sp macro="" textlink="">
          <xdr:nvSpPr>
            <xdr:cNvPr id="1091" name="Check Box 67" descr="規定値"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規定値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9</xdr:row>
          <xdr:rowOff>219075</xdr:rowOff>
        </xdr:from>
        <xdr:to>
          <xdr:col>9</xdr:col>
          <xdr:colOff>76200</xdr:colOff>
          <xdr:row>10</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規定値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10</xdr:row>
          <xdr:rowOff>219075</xdr:rowOff>
        </xdr:from>
        <xdr:to>
          <xdr:col>9</xdr:col>
          <xdr:colOff>28575</xdr:colOff>
          <xdr:row>11</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規定値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xdr:row>
          <xdr:rowOff>228600</xdr:rowOff>
        </xdr:from>
        <xdr:to>
          <xdr:col>9</xdr:col>
          <xdr:colOff>9525</xdr:colOff>
          <xdr:row>13</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規定値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13</xdr:row>
          <xdr:rowOff>228600</xdr:rowOff>
        </xdr:from>
        <xdr:to>
          <xdr:col>8</xdr:col>
          <xdr:colOff>485775</xdr:colOff>
          <xdr:row>14</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規定値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11</xdr:row>
          <xdr:rowOff>228600</xdr:rowOff>
        </xdr:from>
        <xdr:to>
          <xdr:col>9</xdr:col>
          <xdr:colOff>9525</xdr:colOff>
          <xdr:row>12</xdr:row>
          <xdr:rowOff>9525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規定値</a:t>
              </a:r>
            </a:p>
          </xdr:txBody>
        </xdr:sp>
        <xdr:clientData/>
      </xdr:twoCellAnchor>
    </mc:Choice>
    <mc:Fallback/>
  </mc:AlternateContent>
  <xdr:twoCellAnchor>
    <xdr:from>
      <xdr:col>16</xdr:col>
      <xdr:colOff>180974</xdr:colOff>
      <xdr:row>16</xdr:row>
      <xdr:rowOff>266700</xdr:rowOff>
    </xdr:from>
    <xdr:to>
      <xdr:col>18</xdr:col>
      <xdr:colOff>457200</xdr:colOff>
      <xdr:row>18</xdr:row>
      <xdr:rowOff>66675</xdr:rowOff>
    </xdr:to>
    <xdr:sp macro="" textlink="">
      <xdr:nvSpPr>
        <xdr:cNvPr id="3" name="テキスト ボックス 2">
          <a:extLst>
            <a:ext uri="{FF2B5EF4-FFF2-40B4-BE49-F238E27FC236}">
              <a16:creationId xmlns:a16="http://schemas.microsoft.com/office/drawing/2014/main" id="{934C0D7E-CF14-1F17-85B3-2C1ABD749FB1}"/>
            </a:ext>
          </a:extLst>
        </xdr:cNvPr>
        <xdr:cNvSpPr txBox="1"/>
      </xdr:nvSpPr>
      <xdr:spPr>
        <a:xfrm>
          <a:off x="7600949" y="5019675"/>
          <a:ext cx="4219576"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■熱交換設備</a:t>
          </a:r>
          <a:endParaRPr kumimoji="1" lang="en-US" altLang="ja-JP" sz="900" b="1"/>
        </a:p>
        <a:p>
          <a:r>
            <a:rPr kumimoji="1" lang="ja-JP" altLang="en-US" sz="900" b="1"/>
            <a:t>評価する場合は「熱交換効率／％」を入力してください</a:t>
          </a:r>
        </a:p>
      </xdr:txBody>
    </xdr:sp>
    <xdr:clientData/>
  </xdr:twoCellAnchor>
  <xdr:twoCellAnchor>
    <xdr:from>
      <xdr:col>16</xdr:col>
      <xdr:colOff>238124</xdr:colOff>
      <xdr:row>3</xdr:row>
      <xdr:rowOff>161926</xdr:rowOff>
    </xdr:from>
    <xdr:to>
      <xdr:col>18</xdr:col>
      <xdr:colOff>514350</xdr:colOff>
      <xdr:row>5</xdr:row>
      <xdr:rowOff>19051</xdr:rowOff>
    </xdr:to>
    <xdr:sp macro="" textlink="">
      <xdr:nvSpPr>
        <xdr:cNvPr id="4" name="テキスト ボックス 3">
          <a:extLst>
            <a:ext uri="{FF2B5EF4-FFF2-40B4-BE49-F238E27FC236}">
              <a16:creationId xmlns:a16="http://schemas.microsoft.com/office/drawing/2014/main" id="{5E56ACA5-CC09-68CD-4EDB-F8B56BA5B1EA}"/>
            </a:ext>
          </a:extLst>
        </xdr:cNvPr>
        <xdr:cNvSpPr txBox="1"/>
      </xdr:nvSpPr>
      <xdr:spPr>
        <a:xfrm>
          <a:off x="7658099" y="885826"/>
          <a:ext cx="4219576"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■記入しきれない機器情報は備考に入力してください。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Q135"/>
  <sheetViews>
    <sheetView tabSelected="1" view="pageBreakPreview" topLeftCell="F1" zoomScaleNormal="100" zoomScaleSheetLayoutView="100" workbookViewId="0">
      <selection activeCell="I3" sqref="I3:P3"/>
    </sheetView>
  </sheetViews>
  <sheetFormatPr defaultRowHeight="18.75"/>
  <cols>
    <col min="1" max="5" width="6.625" style="28" hidden="1" customWidth="1"/>
    <col min="6" max="6" width="6.625" customWidth="1"/>
    <col min="7" max="7" width="6.125" customWidth="1"/>
    <col min="8" max="8" width="4.625" customWidth="1"/>
    <col min="9" max="9" width="6.5" customWidth="1"/>
    <col min="10" max="10" width="13" customWidth="1"/>
    <col min="11" max="11" width="5.625" customWidth="1"/>
    <col min="12" max="12" width="13.25" customWidth="1"/>
    <col min="14" max="14" width="10.875" customWidth="1"/>
    <col min="15" max="15" width="8.125" customWidth="1"/>
    <col min="16" max="16" width="13.625" customWidth="1"/>
    <col min="17" max="17" width="36.375" customWidth="1"/>
    <col min="18" max="18" width="15.375" customWidth="1"/>
    <col min="19" max="19" width="17.125" customWidth="1"/>
    <col min="20" max="20" width="24.25" customWidth="1"/>
  </cols>
  <sheetData>
    <row r="1" spans="1:17">
      <c r="G1" s="225" t="s">
        <v>178</v>
      </c>
      <c r="H1" s="225"/>
      <c r="I1" s="225"/>
      <c r="J1" s="225"/>
      <c r="K1" s="225"/>
      <c r="L1" s="225"/>
      <c r="M1" s="225"/>
      <c r="N1" s="225"/>
      <c r="O1" s="225"/>
      <c r="P1" s="40" t="s">
        <v>215</v>
      </c>
    </row>
    <row r="2" spans="1:17" ht="19.5" thickBot="1">
      <c r="G2" s="100" t="s">
        <v>183</v>
      </c>
      <c r="H2" s="100"/>
      <c r="I2" s="100"/>
      <c r="J2" s="100"/>
      <c r="K2" s="100"/>
      <c r="L2" s="100"/>
      <c r="M2" s="100"/>
      <c r="N2" s="100"/>
      <c r="O2" s="100"/>
      <c r="P2" s="100"/>
    </row>
    <row r="3" spans="1:17">
      <c r="G3" s="101" t="s">
        <v>176</v>
      </c>
      <c r="H3" s="102"/>
      <c r="I3" s="226" t="s">
        <v>177</v>
      </c>
      <c r="J3" s="226"/>
      <c r="K3" s="226"/>
      <c r="L3" s="226"/>
      <c r="M3" s="226"/>
      <c r="N3" s="226"/>
      <c r="O3" s="226"/>
      <c r="P3" s="227"/>
    </row>
    <row r="4" spans="1:17" ht="19.5" thickBot="1">
      <c r="A4" s="99" t="str">
        <f>CONCATENATE(H4,J4,K4,L4,M4,N4,"　")</f>
        <v>二級建築士()登録第号    氏名：　</v>
      </c>
      <c r="B4" s="99"/>
      <c r="C4" s="99"/>
      <c r="D4" s="99"/>
      <c r="E4" s="99"/>
      <c r="G4" s="41" t="s">
        <v>175</v>
      </c>
      <c r="H4" s="230" t="s">
        <v>174</v>
      </c>
      <c r="I4" s="230"/>
      <c r="J4" s="44"/>
      <c r="K4" s="42" t="s">
        <v>172</v>
      </c>
      <c r="L4" s="44"/>
      <c r="M4" s="43" t="s">
        <v>173</v>
      </c>
      <c r="N4" s="228"/>
      <c r="O4" s="228"/>
      <c r="P4" s="229"/>
    </row>
    <row r="5" spans="1:17">
      <c r="G5" s="34" t="s">
        <v>5</v>
      </c>
      <c r="H5" s="34"/>
      <c r="I5" s="34"/>
      <c r="J5" s="34"/>
      <c r="K5" s="34"/>
      <c r="L5" s="34"/>
      <c r="M5" s="34"/>
      <c r="N5" s="34"/>
      <c r="O5" s="33"/>
      <c r="P5" s="33"/>
    </row>
    <row r="6" spans="1:17">
      <c r="G6" s="34" t="s">
        <v>53</v>
      </c>
      <c r="H6" s="34"/>
      <c r="I6" s="34"/>
      <c r="J6" s="34"/>
      <c r="K6" s="34"/>
      <c r="L6" s="34"/>
      <c r="M6" s="34"/>
      <c r="N6" s="34"/>
      <c r="O6" s="33"/>
      <c r="P6" s="33"/>
    </row>
    <row r="7" spans="1:17" ht="3.75" customHeight="1" thickBot="1">
      <c r="G7" s="34"/>
      <c r="H7" s="34"/>
      <c r="I7" s="34"/>
      <c r="J7" s="34"/>
      <c r="K7" s="34"/>
      <c r="L7" s="34"/>
      <c r="M7" s="34"/>
      <c r="N7" s="34"/>
      <c r="O7" s="33"/>
      <c r="P7" s="33"/>
    </row>
    <row r="8" spans="1:17" ht="19.5" thickBot="1">
      <c r="G8" s="45" t="s">
        <v>3</v>
      </c>
      <c r="H8" s="128" t="s">
        <v>28</v>
      </c>
      <c r="I8" s="129"/>
      <c r="J8" s="129"/>
      <c r="K8" s="129"/>
      <c r="L8" s="129"/>
      <c r="M8" s="128" t="s">
        <v>143</v>
      </c>
      <c r="N8" s="240"/>
      <c r="O8" s="128" t="s">
        <v>4</v>
      </c>
      <c r="P8" s="231"/>
    </row>
    <row r="9" spans="1:17" ht="30.95" customHeight="1">
      <c r="B9" s="28">
        <f t="shared" ref="B9:B14" si="0">IF(OR(J9="設置しない",J9=""),1,0)</f>
        <v>1</v>
      </c>
      <c r="C9" s="28">
        <f>IF(J9="",0,IF(J9="設置しない",2,1))</f>
        <v>2</v>
      </c>
      <c r="D9" s="28" t="b">
        <v>0</v>
      </c>
      <c r="G9" s="112" t="s">
        <v>82</v>
      </c>
      <c r="H9" s="110" t="s">
        <v>1</v>
      </c>
      <c r="I9" s="111"/>
      <c r="J9" s="241" t="s">
        <v>147</v>
      </c>
      <c r="K9" s="241"/>
      <c r="L9" s="242"/>
      <c r="M9" s="234"/>
      <c r="N9" s="235"/>
      <c r="O9" s="232"/>
      <c r="P9" s="233"/>
      <c r="Q9" s="54" t="str">
        <f>IF(C9=1,IF(OR(C10=1,C11=1),"！エラー：暖房で住戸全体と居室のみの両方に暖房器具を選択しないでください",""),"")</f>
        <v/>
      </c>
    </row>
    <row r="10" spans="1:17" ht="30.95" customHeight="1">
      <c r="B10" s="28">
        <f t="shared" si="0"/>
        <v>1</v>
      </c>
      <c r="C10" s="28">
        <f>IF(J10="",0,IF(J10="設置しない",2,1))</f>
        <v>2</v>
      </c>
      <c r="D10" s="28" t="b">
        <v>0</v>
      </c>
      <c r="G10" s="113"/>
      <c r="H10" s="114" t="s">
        <v>16</v>
      </c>
      <c r="I10" s="115"/>
      <c r="J10" s="173" t="s">
        <v>147</v>
      </c>
      <c r="K10" s="173"/>
      <c r="L10" s="174"/>
      <c r="M10" s="193"/>
      <c r="N10" s="194"/>
      <c r="O10" s="201"/>
      <c r="P10" s="202"/>
    </row>
    <row r="11" spans="1:17" ht="30.95" customHeight="1">
      <c r="B11" s="28">
        <f t="shared" si="0"/>
        <v>1</v>
      </c>
      <c r="C11" s="28">
        <f>IF(J11="",0,IF(J11="設置しない",2,1))</f>
        <v>2</v>
      </c>
      <c r="D11" s="28" t="b">
        <v>0</v>
      </c>
      <c r="G11" s="113"/>
      <c r="H11" s="116" t="s">
        <v>17</v>
      </c>
      <c r="I11" s="117"/>
      <c r="J11" s="175" t="s">
        <v>147</v>
      </c>
      <c r="K11" s="175"/>
      <c r="L11" s="176"/>
      <c r="M11" s="236"/>
      <c r="N11" s="237"/>
      <c r="O11" s="238"/>
      <c r="P11" s="239"/>
    </row>
    <row r="12" spans="1:17" ht="30.95" customHeight="1">
      <c r="B12" s="28">
        <f t="shared" si="0"/>
        <v>1</v>
      </c>
      <c r="C12" s="28">
        <f t="shared" ref="C12:C14" si="1">IF(J12="",0,IF(J12="設置しない",2,1))</f>
        <v>2</v>
      </c>
      <c r="D12" s="28" t="b">
        <v>0</v>
      </c>
      <c r="G12" s="118" t="s">
        <v>83</v>
      </c>
      <c r="H12" s="130" t="s">
        <v>1</v>
      </c>
      <c r="I12" s="131"/>
      <c r="J12" s="177" t="s">
        <v>2</v>
      </c>
      <c r="K12" s="177"/>
      <c r="L12" s="178"/>
      <c r="M12" s="141"/>
      <c r="N12" s="142"/>
      <c r="O12" s="199"/>
      <c r="P12" s="200"/>
      <c r="Q12" s="54" t="str">
        <f>IF(C12=1,IF(OR(C13=1,C14=1),"！エラー：冷房で住戸全体と居室のみの両方に冷房器具を選択しないでください",""),"")</f>
        <v/>
      </c>
    </row>
    <row r="13" spans="1:17" ht="30.95" customHeight="1">
      <c r="B13" s="28">
        <f t="shared" si="0"/>
        <v>1</v>
      </c>
      <c r="C13" s="28">
        <f t="shared" si="1"/>
        <v>2</v>
      </c>
      <c r="D13" s="28" t="b">
        <v>0</v>
      </c>
      <c r="G13" s="113"/>
      <c r="H13" s="114" t="s">
        <v>16</v>
      </c>
      <c r="I13" s="132"/>
      <c r="J13" s="173" t="s">
        <v>2</v>
      </c>
      <c r="K13" s="173"/>
      <c r="L13" s="174"/>
      <c r="M13" s="193"/>
      <c r="N13" s="194"/>
      <c r="O13" s="201"/>
      <c r="P13" s="202"/>
    </row>
    <row r="14" spans="1:17" ht="30.95" customHeight="1">
      <c r="B14" s="28">
        <f t="shared" si="0"/>
        <v>1</v>
      </c>
      <c r="C14" s="28">
        <f t="shared" si="1"/>
        <v>2</v>
      </c>
      <c r="D14" s="28" t="b">
        <v>0</v>
      </c>
      <c r="G14" s="119"/>
      <c r="H14" s="122" t="s">
        <v>17</v>
      </c>
      <c r="I14" s="123"/>
      <c r="J14" s="179" t="s">
        <v>2</v>
      </c>
      <c r="K14" s="179"/>
      <c r="L14" s="180"/>
      <c r="M14" s="195"/>
      <c r="N14" s="196"/>
      <c r="O14" s="203"/>
      <c r="P14" s="204"/>
    </row>
    <row r="15" spans="1:17" ht="27" customHeight="1">
      <c r="B15" s="28">
        <f>IF(OR(J15="ダクト式第一種換気設備",J15="ダクト式第ニ種又は第三種換気設備"),1,0)</f>
        <v>0</v>
      </c>
      <c r="G15" s="118" t="s">
        <v>84</v>
      </c>
      <c r="H15" s="255"/>
      <c r="I15" s="256"/>
      <c r="J15" s="263" t="s">
        <v>23</v>
      </c>
      <c r="K15" s="263"/>
      <c r="L15" s="264"/>
      <c r="M15" s="273"/>
      <c r="N15" s="274"/>
      <c r="O15" s="291"/>
      <c r="P15" s="292"/>
    </row>
    <row r="16" spans="1:17" ht="25.5" customHeight="1">
      <c r="C16" s="30">
        <f>IF(L16="■評価しない",1,0)</f>
        <v>1</v>
      </c>
      <c r="G16" s="253"/>
      <c r="H16" s="257"/>
      <c r="I16" s="258"/>
      <c r="J16" s="165" t="s">
        <v>162</v>
      </c>
      <c r="K16" s="166"/>
      <c r="L16" s="57" t="s">
        <v>161</v>
      </c>
      <c r="M16" s="58"/>
      <c r="N16" s="62" t="s">
        <v>187</v>
      </c>
      <c r="O16" s="316"/>
      <c r="P16" s="317"/>
    </row>
    <row r="17" spans="1:16" ht="25.5" customHeight="1">
      <c r="C17" s="30">
        <f>IF(L17="■採用しない",1,0)</f>
        <v>1</v>
      </c>
      <c r="G17" s="254"/>
      <c r="H17" s="259"/>
      <c r="I17" s="260"/>
      <c r="J17" s="261" t="s">
        <v>186</v>
      </c>
      <c r="K17" s="262"/>
      <c r="L17" s="56" t="s">
        <v>185</v>
      </c>
      <c r="M17" s="275" t="s">
        <v>188</v>
      </c>
      <c r="N17" s="276"/>
      <c r="O17" s="276"/>
      <c r="P17" s="277"/>
    </row>
    <row r="18" spans="1:16" ht="35.1" customHeight="1">
      <c r="C18" s="30">
        <f>IF(OR(J18="評価しない",J18=""),1,0)</f>
        <v>1</v>
      </c>
      <c r="G18" s="50" t="s">
        <v>25</v>
      </c>
      <c r="H18" s="190"/>
      <c r="I18" s="191"/>
      <c r="J18" s="162" t="s">
        <v>121</v>
      </c>
      <c r="K18" s="265"/>
      <c r="L18" s="266"/>
      <c r="M18" s="293"/>
      <c r="N18" s="294"/>
      <c r="O18" s="61"/>
      <c r="P18" s="63" t="s">
        <v>189</v>
      </c>
    </row>
    <row r="19" spans="1:16" ht="21.95" customHeight="1">
      <c r="C19" s="30">
        <f>IF(OR(J19="設置しない",J19=""),1,0)</f>
        <v>1</v>
      </c>
      <c r="G19" s="118" t="s">
        <v>85</v>
      </c>
      <c r="H19" s="104" t="s">
        <v>29</v>
      </c>
      <c r="I19" s="105"/>
      <c r="J19" s="269" t="s">
        <v>147</v>
      </c>
      <c r="K19" s="269"/>
      <c r="L19" s="270"/>
      <c r="M19" s="141"/>
      <c r="N19" s="142"/>
      <c r="O19" s="36" t="s">
        <v>166</v>
      </c>
      <c r="P19" s="59"/>
    </row>
    <row r="20" spans="1:16" ht="21.95" customHeight="1">
      <c r="C20" s="30"/>
      <c r="G20" s="253"/>
      <c r="H20" s="106"/>
      <c r="I20" s="107"/>
      <c r="J20" s="271"/>
      <c r="K20" s="271"/>
      <c r="L20" s="272"/>
      <c r="M20" s="143"/>
      <c r="N20" s="144"/>
      <c r="O20" s="37" t="s">
        <v>167</v>
      </c>
      <c r="P20" s="60"/>
    </row>
    <row r="21" spans="1:16" ht="21.95" customHeight="1">
      <c r="C21" s="30">
        <f>IF(K21="■指定しない",1,0)</f>
        <v>1</v>
      </c>
      <c r="G21" s="253"/>
      <c r="H21" s="106"/>
      <c r="I21" s="107"/>
      <c r="J21" s="64" t="s">
        <v>165</v>
      </c>
      <c r="K21" s="245" t="s">
        <v>171</v>
      </c>
      <c r="L21" s="246"/>
      <c r="M21" s="143"/>
      <c r="N21" s="144"/>
      <c r="O21" s="37" t="s">
        <v>168</v>
      </c>
      <c r="P21" s="60"/>
    </row>
    <row r="22" spans="1:16" ht="21.95" customHeight="1">
      <c r="A22" s="28">
        <f>IF(C19=1,1,IF(C22=1,1,0))</f>
        <v>1</v>
      </c>
      <c r="B22" s="28">
        <f>IF(C19=1,1,IF(OR(C21=0,C22=0),0,1))</f>
        <v>1</v>
      </c>
      <c r="C22" s="30">
        <f>IF(K22="■評価しない(規定値を用いる)",1,0)</f>
        <v>1</v>
      </c>
      <c r="G22" s="253"/>
      <c r="H22" s="108"/>
      <c r="I22" s="109"/>
      <c r="J22" s="65" t="s">
        <v>163</v>
      </c>
      <c r="K22" s="267" t="s">
        <v>170</v>
      </c>
      <c r="L22" s="268"/>
      <c r="M22" s="143"/>
      <c r="N22" s="144"/>
      <c r="O22" s="38" t="s">
        <v>169</v>
      </c>
      <c r="P22" s="60"/>
    </row>
    <row r="23" spans="1:16" ht="33" customHeight="1">
      <c r="G23" s="280"/>
      <c r="H23" s="120" t="s">
        <v>48</v>
      </c>
      <c r="I23" s="121"/>
      <c r="J23" s="133" t="s">
        <v>180</v>
      </c>
      <c r="K23" s="134"/>
      <c r="L23" s="135"/>
      <c r="M23" s="318"/>
      <c r="N23" s="319"/>
      <c r="O23" s="310"/>
      <c r="P23" s="315"/>
    </row>
    <row r="24" spans="1:16" ht="33" customHeight="1">
      <c r="G24" s="280"/>
      <c r="H24" s="185" t="s">
        <v>50</v>
      </c>
      <c r="I24" s="186"/>
      <c r="J24" s="138" t="s">
        <v>51</v>
      </c>
      <c r="K24" s="139"/>
      <c r="L24" s="139"/>
      <c r="M24" s="139"/>
      <c r="N24" s="140"/>
      <c r="O24" s="299"/>
      <c r="P24" s="300"/>
    </row>
    <row r="25" spans="1:16" ht="30.95" customHeight="1">
      <c r="B25" s="28">
        <f>IF(OR(K25="",K25="機能採用なし"),1,0)</f>
        <v>1</v>
      </c>
      <c r="C25" s="28">
        <f>IF(J25="評価しない（又は2バルブ水栓）",1,0)</f>
        <v>1</v>
      </c>
      <c r="G25" s="280"/>
      <c r="H25" s="103" t="s">
        <v>52</v>
      </c>
      <c r="I25" s="124" t="s">
        <v>148</v>
      </c>
      <c r="J25" s="150" t="s">
        <v>154</v>
      </c>
      <c r="K25" s="181" t="s">
        <v>151</v>
      </c>
      <c r="L25" s="182"/>
      <c r="M25" s="306"/>
      <c r="N25" s="307"/>
      <c r="O25" s="295"/>
      <c r="P25" s="296"/>
    </row>
    <row r="26" spans="1:16" ht="30.95" customHeight="1">
      <c r="B26" s="28">
        <f>IF(OR(K26="",K26="機能採用なし"),1,0)</f>
        <v>1</v>
      </c>
      <c r="G26" s="280"/>
      <c r="H26" s="103"/>
      <c r="I26" s="125"/>
      <c r="J26" s="151"/>
      <c r="K26" s="171" t="s">
        <v>151</v>
      </c>
      <c r="L26" s="172"/>
      <c r="M26" s="308"/>
      <c r="N26" s="309"/>
      <c r="O26" s="207"/>
      <c r="P26" s="208"/>
    </row>
    <row r="27" spans="1:16" s="1" customFormat="1" ht="30.95" customHeight="1">
      <c r="A27" s="29"/>
      <c r="B27" s="28">
        <f>IF(OR(K27="機能採用なし",K27=""),1,0)</f>
        <v>1</v>
      </c>
      <c r="C27" s="28">
        <f t="shared" ref="C27:C29" si="2">IF(J27="評価しない（又は2バルブ水栓）",1,0)</f>
        <v>1</v>
      </c>
      <c r="D27" s="29"/>
      <c r="E27" s="29"/>
      <c r="G27" s="280"/>
      <c r="H27" s="103"/>
      <c r="I27" s="126" t="s">
        <v>152</v>
      </c>
      <c r="J27" s="278" t="s">
        <v>154</v>
      </c>
      <c r="K27" s="181" t="s">
        <v>151</v>
      </c>
      <c r="L27" s="182"/>
      <c r="M27" s="306"/>
      <c r="N27" s="307"/>
      <c r="O27" s="295"/>
      <c r="P27" s="296"/>
    </row>
    <row r="28" spans="1:16" s="1" customFormat="1" ht="30.95" customHeight="1">
      <c r="A28" s="29"/>
      <c r="B28" s="28">
        <f>IF(OR(K28="機能採用なし",K28=""),1,0)</f>
        <v>1</v>
      </c>
      <c r="C28" s="28"/>
      <c r="D28" s="29"/>
      <c r="E28" s="29"/>
      <c r="G28" s="280"/>
      <c r="H28" s="103"/>
      <c r="I28" s="127"/>
      <c r="J28" s="279"/>
      <c r="K28" s="148" t="s">
        <v>151</v>
      </c>
      <c r="L28" s="149"/>
      <c r="M28" s="310"/>
      <c r="N28" s="311"/>
      <c r="O28" s="209"/>
      <c r="P28" s="210"/>
    </row>
    <row r="29" spans="1:16" s="1" customFormat="1" ht="30.95" customHeight="1">
      <c r="A29" s="29"/>
      <c r="B29" s="28">
        <f>IF(OR(K29="機能採用なし",K29="水優先吐水機能",K29=""),1,0)</f>
        <v>1</v>
      </c>
      <c r="C29" s="28">
        <f t="shared" si="2"/>
        <v>1</v>
      </c>
      <c r="D29" s="29"/>
      <c r="E29" s="29"/>
      <c r="G29" s="280"/>
      <c r="H29" s="103"/>
      <c r="I29" s="39" t="s">
        <v>149</v>
      </c>
      <c r="J29" s="35" t="s">
        <v>154</v>
      </c>
      <c r="K29" s="183" t="s">
        <v>151</v>
      </c>
      <c r="L29" s="184"/>
      <c r="M29" s="312"/>
      <c r="N29" s="313"/>
      <c r="O29" s="297"/>
      <c r="P29" s="298"/>
    </row>
    <row r="30" spans="1:16" s="1" customFormat="1" ht="30.95" customHeight="1">
      <c r="A30" s="29"/>
      <c r="B30" s="29"/>
      <c r="C30" s="29">
        <f>IF(J30="評価しない、または高断熱浴槽を設置しない",1,0)</f>
        <v>1</v>
      </c>
      <c r="D30" s="29"/>
      <c r="E30" s="29"/>
      <c r="G30" s="281"/>
      <c r="H30" s="185" t="s">
        <v>57</v>
      </c>
      <c r="I30" s="186"/>
      <c r="J30" s="187" t="s">
        <v>55</v>
      </c>
      <c r="K30" s="188"/>
      <c r="L30" s="189"/>
      <c r="M30" s="304"/>
      <c r="N30" s="314"/>
      <c r="O30" s="304"/>
      <c r="P30" s="305"/>
    </row>
    <row r="31" spans="1:16" ht="30.95" customHeight="1">
      <c r="C31" s="28">
        <f>IF(K31="いずれかの機器において白熱灯を使用している",1,IF(OR(K31="設置しない",K31=""),2,0))</f>
        <v>2</v>
      </c>
      <c r="G31" s="118" t="s">
        <v>86</v>
      </c>
      <c r="H31" s="104" t="s">
        <v>16</v>
      </c>
      <c r="I31" s="105"/>
      <c r="J31" s="47" t="s">
        <v>59</v>
      </c>
      <c r="K31" s="145" t="s">
        <v>147</v>
      </c>
      <c r="L31" s="146"/>
      <c r="M31" s="146"/>
      <c r="N31" s="147"/>
      <c r="O31" s="301"/>
      <c r="P31" s="302"/>
    </row>
    <row r="32" spans="1:16" ht="30.95" customHeight="1">
      <c r="G32" s="243"/>
      <c r="H32" s="167"/>
      <c r="I32" s="168"/>
      <c r="J32" s="46" t="s">
        <v>60</v>
      </c>
      <c r="K32" s="247" t="s">
        <v>67</v>
      </c>
      <c r="L32" s="248"/>
      <c r="M32" s="248"/>
      <c r="N32" s="249"/>
      <c r="O32" s="136" t="s">
        <v>190</v>
      </c>
      <c r="P32" s="137"/>
    </row>
    <row r="33" spans="3:16" ht="30.95" customHeight="1">
      <c r="G33" s="243"/>
      <c r="H33" s="169"/>
      <c r="I33" s="170"/>
      <c r="J33" s="48" t="s">
        <v>61</v>
      </c>
      <c r="K33" s="250" t="s">
        <v>67</v>
      </c>
      <c r="L33" s="251"/>
      <c r="M33" s="251"/>
      <c r="N33" s="252"/>
      <c r="O33" s="195" t="s">
        <v>191</v>
      </c>
      <c r="P33" s="320"/>
    </row>
    <row r="34" spans="3:16" ht="30.95" customHeight="1">
      <c r="C34" s="28">
        <f>IF(OR(K34="設置しない",K34=""),2,0)</f>
        <v>2</v>
      </c>
      <c r="G34" s="243"/>
      <c r="H34" s="104" t="s">
        <v>17</v>
      </c>
      <c r="I34" s="105"/>
      <c r="J34" s="47" t="s">
        <v>59</v>
      </c>
      <c r="K34" s="145" t="s">
        <v>147</v>
      </c>
      <c r="L34" s="146"/>
      <c r="M34" s="146"/>
      <c r="N34" s="147"/>
      <c r="O34" s="193"/>
      <c r="P34" s="303"/>
    </row>
    <row r="35" spans="3:16" ht="30.95" customHeight="1">
      <c r="G35" s="243"/>
      <c r="H35" s="169"/>
      <c r="I35" s="170"/>
      <c r="J35" s="49" t="s">
        <v>61</v>
      </c>
      <c r="K35" s="250" t="s">
        <v>67</v>
      </c>
      <c r="L35" s="251"/>
      <c r="M35" s="251"/>
      <c r="N35" s="252"/>
      <c r="O35" s="205" t="s">
        <v>192</v>
      </c>
      <c r="P35" s="206"/>
    </row>
    <row r="36" spans="3:16" ht="30.95" customHeight="1">
      <c r="C36" s="28">
        <f>IF(OR(K36="設置しない",K36=""),2,0)</f>
        <v>2</v>
      </c>
      <c r="G36" s="243"/>
      <c r="H36" s="104" t="s">
        <v>58</v>
      </c>
      <c r="I36" s="105"/>
      <c r="J36" s="47" t="s">
        <v>59</v>
      </c>
      <c r="K36" s="145" t="s">
        <v>147</v>
      </c>
      <c r="L36" s="146"/>
      <c r="M36" s="146"/>
      <c r="N36" s="147"/>
      <c r="O36" s="301"/>
      <c r="P36" s="302"/>
    </row>
    <row r="37" spans="3:16" ht="30.95" customHeight="1">
      <c r="G37" s="244"/>
      <c r="H37" s="169"/>
      <c r="I37" s="170"/>
      <c r="J37" s="49" t="s">
        <v>65</v>
      </c>
      <c r="K37" s="250" t="s">
        <v>67</v>
      </c>
      <c r="L37" s="251"/>
      <c r="M37" s="251"/>
      <c r="N37" s="252"/>
      <c r="O37" s="197"/>
      <c r="P37" s="198"/>
    </row>
    <row r="38" spans="3:16" ht="30" customHeight="1">
      <c r="C38" s="28">
        <f>IF(OR(J38="設置しない  (又は全量売電)",J38=""),1,0)</f>
        <v>1</v>
      </c>
      <c r="G38" s="94" t="s">
        <v>182</v>
      </c>
      <c r="H38" s="185" t="s">
        <v>201</v>
      </c>
      <c r="I38" s="164"/>
      <c r="J38" s="211" t="s">
        <v>153</v>
      </c>
      <c r="K38" s="211"/>
      <c r="L38" s="211"/>
      <c r="M38" s="85" t="s">
        <v>205</v>
      </c>
      <c r="N38" s="97"/>
      <c r="O38" s="97"/>
      <c r="P38" s="98"/>
    </row>
    <row r="39" spans="3:16" ht="30.95" customHeight="1">
      <c r="C39" s="28">
        <f>IF(M39="1面",1,IF(M39="2面",2,IF(M39="3面",3,IF(M39="4面",4,0))))</f>
        <v>1</v>
      </c>
      <c r="G39" s="95"/>
      <c r="H39" s="163" t="s">
        <v>76</v>
      </c>
      <c r="I39" s="164"/>
      <c r="J39" s="74"/>
      <c r="K39" s="83"/>
      <c r="L39" s="75" t="s">
        <v>198</v>
      </c>
      <c r="M39" s="73" t="s">
        <v>72</v>
      </c>
      <c r="N39" s="76" t="s">
        <v>200</v>
      </c>
      <c r="O39" s="211" t="s">
        <v>90</v>
      </c>
      <c r="P39" s="212"/>
    </row>
    <row r="40" spans="3:16" ht="30.95" customHeight="1">
      <c r="G40" s="95"/>
      <c r="H40" s="90" t="s">
        <v>202</v>
      </c>
      <c r="I40" s="91"/>
      <c r="J40" s="88" t="s">
        <v>199</v>
      </c>
      <c r="K40" s="88"/>
      <c r="L40" s="78">
        <v>0</v>
      </c>
      <c r="M40" s="79" t="s">
        <v>81</v>
      </c>
      <c r="N40" s="86"/>
      <c r="O40" s="86"/>
      <c r="P40" s="87"/>
    </row>
    <row r="41" spans="3:16" ht="30.95" customHeight="1">
      <c r="G41" s="95"/>
      <c r="H41" s="92"/>
      <c r="I41" s="93"/>
      <c r="J41" s="89" t="s">
        <v>203</v>
      </c>
      <c r="K41" s="89"/>
      <c r="L41" s="77"/>
      <c r="M41" s="80" t="s">
        <v>80</v>
      </c>
      <c r="N41" s="77"/>
      <c r="O41" s="82" t="s">
        <v>205</v>
      </c>
      <c r="P41" s="81"/>
    </row>
    <row r="42" spans="3:16" ht="30.95" customHeight="1">
      <c r="G42" s="95"/>
      <c r="H42" s="90" t="s">
        <v>204</v>
      </c>
      <c r="I42" s="91"/>
      <c r="J42" s="88" t="s">
        <v>199</v>
      </c>
      <c r="K42" s="88"/>
      <c r="L42" s="78">
        <v>0</v>
      </c>
      <c r="M42" s="79" t="s">
        <v>81</v>
      </c>
      <c r="N42" s="86"/>
      <c r="O42" s="86"/>
      <c r="P42" s="87"/>
    </row>
    <row r="43" spans="3:16" ht="30.95" customHeight="1">
      <c r="G43" s="95"/>
      <c r="H43" s="92"/>
      <c r="I43" s="93"/>
      <c r="J43" s="89" t="s">
        <v>203</v>
      </c>
      <c r="K43" s="89"/>
      <c r="L43" s="77"/>
      <c r="M43" s="80" t="s">
        <v>80</v>
      </c>
      <c r="N43" s="77"/>
      <c r="O43" s="82" t="s">
        <v>205</v>
      </c>
      <c r="P43" s="81"/>
    </row>
    <row r="44" spans="3:16" ht="30.95" customHeight="1">
      <c r="G44" s="95"/>
      <c r="H44" s="90" t="s">
        <v>206</v>
      </c>
      <c r="I44" s="91"/>
      <c r="J44" s="88" t="s">
        <v>199</v>
      </c>
      <c r="K44" s="88"/>
      <c r="L44" s="78">
        <v>0</v>
      </c>
      <c r="M44" s="79" t="s">
        <v>81</v>
      </c>
      <c r="N44" s="86"/>
      <c r="O44" s="86"/>
      <c r="P44" s="87"/>
    </row>
    <row r="45" spans="3:16" ht="30.95" customHeight="1">
      <c r="G45" s="95"/>
      <c r="H45" s="92"/>
      <c r="I45" s="93"/>
      <c r="J45" s="89" t="s">
        <v>203</v>
      </c>
      <c r="K45" s="89"/>
      <c r="L45" s="77"/>
      <c r="M45" s="80" t="s">
        <v>80</v>
      </c>
      <c r="N45" s="77"/>
      <c r="O45" s="82" t="s">
        <v>205</v>
      </c>
      <c r="P45" s="81"/>
    </row>
    <row r="46" spans="3:16" ht="30.95" customHeight="1">
      <c r="G46" s="95"/>
      <c r="H46" s="90" t="s">
        <v>207</v>
      </c>
      <c r="I46" s="91"/>
      <c r="J46" s="88" t="s">
        <v>199</v>
      </c>
      <c r="K46" s="88"/>
      <c r="L46" s="78">
        <v>0</v>
      </c>
      <c r="M46" s="79" t="s">
        <v>81</v>
      </c>
      <c r="N46" s="86"/>
      <c r="O46" s="86"/>
      <c r="P46" s="87"/>
    </row>
    <row r="47" spans="3:16" ht="30.95" customHeight="1">
      <c r="G47" s="96"/>
      <c r="H47" s="92"/>
      <c r="I47" s="93"/>
      <c r="J47" s="89" t="s">
        <v>203</v>
      </c>
      <c r="K47" s="89"/>
      <c r="L47" s="77"/>
      <c r="M47" s="80" t="s">
        <v>80</v>
      </c>
      <c r="N47" s="77"/>
      <c r="O47" s="82" t="s">
        <v>205</v>
      </c>
      <c r="P47" s="81"/>
    </row>
    <row r="48" spans="3:16" ht="30.95" customHeight="1">
      <c r="C48" s="28">
        <f>IF(OR(J48="設置しない",J48=""),1,0)</f>
        <v>1</v>
      </c>
      <c r="G48" s="152" t="s">
        <v>45</v>
      </c>
      <c r="H48" s="155" t="s">
        <v>69</v>
      </c>
      <c r="I48" s="156"/>
      <c r="J48" s="162" t="s">
        <v>147</v>
      </c>
      <c r="K48" s="162"/>
      <c r="L48" s="159"/>
      <c r="M48" s="304"/>
      <c r="N48" s="323"/>
      <c r="O48" s="304"/>
      <c r="P48" s="326"/>
    </row>
    <row r="49" spans="7:16" ht="30.95" customHeight="1">
      <c r="G49" s="153"/>
      <c r="H49" s="155" t="s">
        <v>87</v>
      </c>
      <c r="I49" s="156"/>
      <c r="J49" s="162"/>
      <c r="K49" s="162"/>
      <c r="L49" s="159"/>
      <c r="M49" s="321"/>
      <c r="N49" s="322"/>
      <c r="O49" s="321"/>
      <c r="P49" s="327"/>
    </row>
    <row r="50" spans="7:16" ht="30.95" customHeight="1" thickBot="1">
      <c r="G50" s="154"/>
      <c r="H50" s="157" t="s">
        <v>88</v>
      </c>
      <c r="I50" s="158"/>
      <c r="J50" s="161"/>
      <c r="K50" s="161"/>
      <c r="L50" s="160"/>
      <c r="M50" s="324"/>
      <c r="N50" s="325"/>
      <c r="O50" s="324"/>
      <c r="P50" s="328"/>
    </row>
    <row r="51" spans="7:16" ht="20.100000000000001" customHeight="1">
      <c r="G51" s="55"/>
      <c r="H51" s="55"/>
      <c r="I51" s="55"/>
      <c r="J51" s="55"/>
      <c r="K51" s="55"/>
      <c r="L51" s="213" t="str">
        <f>IF(N4="","",A4)</f>
        <v/>
      </c>
      <c r="M51" s="213"/>
      <c r="N51" s="213"/>
      <c r="O51" s="213"/>
      <c r="P51" s="213"/>
    </row>
    <row r="52" spans="7:16" ht="20.100000000000001" customHeight="1">
      <c r="G52" s="223" t="s">
        <v>184</v>
      </c>
      <c r="H52" s="223"/>
      <c r="I52" s="223"/>
      <c r="J52" s="223"/>
      <c r="K52" s="223"/>
      <c r="L52" s="223"/>
      <c r="M52" s="223"/>
      <c r="N52" s="223"/>
      <c r="O52" s="223"/>
      <c r="P52" s="223"/>
    </row>
    <row r="53" spans="7:16" ht="20.100000000000001" customHeight="1">
      <c r="G53" s="224"/>
      <c r="H53" s="224"/>
      <c r="I53" s="224"/>
      <c r="J53" s="224"/>
      <c r="K53" s="224"/>
      <c r="L53" s="224"/>
      <c r="M53" s="224"/>
      <c r="N53" s="224"/>
      <c r="O53" s="224"/>
      <c r="P53" s="224"/>
    </row>
    <row r="54" spans="7:16" ht="20.100000000000001" customHeight="1">
      <c r="G54" s="214" t="s">
        <v>181</v>
      </c>
      <c r="H54" s="215"/>
      <c r="I54" s="215"/>
      <c r="J54" s="215"/>
      <c r="K54" s="215"/>
      <c r="L54" s="215"/>
      <c r="M54" s="215"/>
      <c r="N54" s="215"/>
      <c r="O54" s="215"/>
      <c r="P54" s="216"/>
    </row>
    <row r="55" spans="7:16" ht="20.100000000000001" customHeight="1">
      <c r="G55" s="217"/>
      <c r="H55" s="218"/>
      <c r="I55" s="218"/>
      <c r="J55" s="218"/>
      <c r="K55" s="218"/>
      <c r="L55" s="218"/>
      <c r="M55" s="218"/>
      <c r="N55" s="218"/>
      <c r="O55" s="218"/>
      <c r="P55" s="219"/>
    </row>
    <row r="56" spans="7:16" ht="20.100000000000001" customHeight="1">
      <c r="G56" s="217"/>
      <c r="H56" s="218"/>
      <c r="I56" s="218"/>
      <c r="J56" s="218"/>
      <c r="K56" s="218"/>
      <c r="L56" s="218"/>
      <c r="M56" s="218"/>
      <c r="N56" s="218"/>
      <c r="O56" s="218"/>
      <c r="P56" s="219"/>
    </row>
    <row r="57" spans="7:16" ht="20.100000000000001" customHeight="1">
      <c r="G57" s="217"/>
      <c r="H57" s="218"/>
      <c r="I57" s="218"/>
      <c r="J57" s="218"/>
      <c r="K57" s="218"/>
      <c r="L57" s="218"/>
      <c r="M57" s="218"/>
      <c r="N57" s="218"/>
      <c r="O57" s="218"/>
      <c r="P57" s="219"/>
    </row>
    <row r="58" spans="7:16" ht="20.100000000000001" customHeight="1">
      <c r="G58" s="217"/>
      <c r="H58" s="218"/>
      <c r="I58" s="218"/>
      <c r="J58" s="218"/>
      <c r="K58" s="218"/>
      <c r="L58" s="218"/>
      <c r="M58" s="218"/>
      <c r="N58" s="218"/>
      <c r="O58" s="218"/>
      <c r="P58" s="219"/>
    </row>
    <row r="59" spans="7:16" ht="20.100000000000001" customHeight="1">
      <c r="G59" s="220"/>
      <c r="H59" s="221"/>
      <c r="I59" s="221"/>
      <c r="J59" s="221"/>
      <c r="K59" s="221"/>
      <c r="L59" s="221"/>
      <c r="M59" s="221"/>
      <c r="N59" s="221"/>
      <c r="O59" s="221"/>
      <c r="P59" s="222"/>
    </row>
    <row r="60" spans="7:16" ht="20.100000000000001" customHeight="1">
      <c r="G60" s="51"/>
      <c r="H60" s="52"/>
      <c r="I60" s="52"/>
      <c r="J60" s="52"/>
      <c r="K60" s="52"/>
      <c r="L60" s="52"/>
      <c r="M60" s="52"/>
      <c r="N60" s="52"/>
      <c r="O60" s="52"/>
      <c r="P60" s="53"/>
    </row>
    <row r="61" spans="7:16" ht="20.100000000000001" customHeight="1"/>
    <row r="62" spans="7:16" ht="20.100000000000001" customHeight="1">
      <c r="G62" s="1"/>
      <c r="H62" s="1"/>
      <c r="I62" s="1"/>
      <c r="J62" s="1"/>
      <c r="K62" s="1"/>
      <c r="L62" s="1"/>
      <c r="M62" s="1"/>
      <c r="N62" s="1"/>
      <c r="O62" s="1"/>
      <c r="P62" s="1"/>
    </row>
    <row r="63" spans="7:16" ht="20.100000000000001" customHeight="1">
      <c r="G63" s="1"/>
      <c r="H63" s="1"/>
      <c r="I63" s="1"/>
      <c r="J63" s="1"/>
      <c r="K63" s="1"/>
      <c r="L63" s="1"/>
      <c r="M63" s="1"/>
      <c r="N63" s="1"/>
      <c r="O63" s="1"/>
      <c r="P63" s="192"/>
    </row>
    <row r="64" spans="7:16" ht="39.950000000000003" customHeight="1">
      <c r="G64" s="1"/>
      <c r="H64" s="1"/>
      <c r="I64" s="1"/>
      <c r="J64" s="1"/>
      <c r="K64" s="1"/>
      <c r="L64" s="1"/>
      <c r="M64" s="1"/>
      <c r="N64" s="1"/>
      <c r="O64" s="1"/>
      <c r="P64" s="192"/>
    </row>
    <row r="65" spans="7:16" ht="39.950000000000003" customHeight="1">
      <c r="G65" s="1"/>
      <c r="H65" s="1"/>
      <c r="I65" s="1"/>
      <c r="J65" s="1"/>
      <c r="K65" s="1"/>
      <c r="L65" s="1"/>
      <c r="M65" s="1"/>
      <c r="N65" s="1"/>
      <c r="O65" s="1"/>
      <c r="P65" s="1"/>
    </row>
    <row r="66" spans="7:16" ht="39.950000000000003" customHeight="1">
      <c r="G66" s="1"/>
      <c r="H66" s="1"/>
      <c r="I66" s="1"/>
      <c r="J66" s="1"/>
      <c r="K66" s="1"/>
      <c r="L66" s="1"/>
      <c r="M66" s="1"/>
      <c r="N66" s="1"/>
      <c r="O66" s="1"/>
      <c r="P66" s="1"/>
    </row>
    <row r="67" spans="7:16" ht="39.950000000000003" customHeight="1">
      <c r="G67" s="1"/>
      <c r="H67" s="1"/>
      <c r="I67" s="1"/>
      <c r="J67" s="1"/>
      <c r="K67" s="1"/>
      <c r="L67" s="1"/>
      <c r="M67" s="1"/>
      <c r="N67" s="1"/>
      <c r="O67" s="1"/>
      <c r="P67" s="1"/>
    </row>
    <row r="68" spans="7:16" ht="39.950000000000003" customHeight="1">
      <c r="G68" s="1"/>
      <c r="H68" s="1"/>
      <c r="I68" s="1"/>
      <c r="J68" s="1"/>
      <c r="K68" s="1"/>
      <c r="L68" s="1"/>
      <c r="M68" s="1"/>
      <c r="N68" s="1"/>
      <c r="O68" s="1"/>
      <c r="P68" s="1"/>
    </row>
    <row r="69" spans="7:16" ht="39.950000000000003" customHeight="1">
      <c r="G69" s="1"/>
      <c r="H69" s="1"/>
      <c r="I69" s="1"/>
      <c r="J69" s="1"/>
      <c r="K69" s="1"/>
      <c r="L69" s="1"/>
      <c r="M69" s="1"/>
      <c r="N69" s="1"/>
      <c r="O69" s="1"/>
      <c r="P69" s="1"/>
    </row>
    <row r="70" spans="7:16" ht="39.950000000000003" customHeight="1">
      <c r="G70" s="1"/>
      <c r="H70" s="1"/>
      <c r="I70" s="1"/>
      <c r="J70" s="1"/>
      <c r="K70" s="1"/>
      <c r="L70" s="1"/>
      <c r="M70" s="1"/>
      <c r="N70" s="1"/>
      <c r="O70" s="1"/>
      <c r="P70" s="1"/>
    </row>
    <row r="71" spans="7:16" ht="39.950000000000003" customHeight="1">
      <c r="G71" s="1"/>
      <c r="H71" s="1"/>
      <c r="I71" s="1"/>
      <c r="J71" s="1"/>
      <c r="K71" s="1"/>
      <c r="L71" s="1"/>
      <c r="M71" s="1"/>
      <c r="N71" s="1"/>
      <c r="O71" s="1"/>
      <c r="P71" s="1"/>
    </row>
    <row r="72" spans="7:16" ht="39.950000000000003" customHeight="1">
      <c r="G72" s="1"/>
      <c r="H72" s="1"/>
      <c r="I72" s="1"/>
      <c r="J72" s="1"/>
      <c r="K72" s="1"/>
      <c r="L72" s="1"/>
      <c r="M72" s="1"/>
      <c r="N72" s="1"/>
      <c r="O72" s="1"/>
      <c r="P72" s="1"/>
    </row>
    <row r="73" spans="7:16" ht="39.950000000000003" customHeight="1"/>
    <row r="74" spans="7:16" ht="39.950000000000003" customHeight="1"/>
    <row r="75" spans="7:16" ht="39.950000000000003" customHeight="1"/>
    <row r="76" spans="7:16" ht="39.950000000000003" customHeight="1"/>
    <row r="77" spans="7:16" ht="39.950000000000003" customHeight="1"/>
    <row r="78" spans="7:16" ht="39.950000000000003" customHeight="1"/>
    <row r="79" spans="7:16" ht="39.950000000000003" customHeight="1"/>
    <row r="80" spans="7:16"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row r="92" ht="39.950000000000003" customHeight="1"/>
    <row r="93" ht="39.950000000000003" customHeight="1"/>
    <row r="94" ht="39.950000000000003" customHeight="1"/>
    <row r="95" ht="39.950000000000003" customHeight="1"/>
    <row r="96" ht="39.950000000000003" customHeight="1"/>
    <row r="97" ht="39.950000000000003" customHeight="1"/>
    <row r="98" ht="39.950000000000003" customHeight="1"/>
    <row r="99" ht="39.950000000000003" customHeight="1"/>
    <row r="100" ht="39.950000000000003" customHeight="1"/>
    <row r="101" ht="39.950000000000003" customHeight="1"/>
    <row r="102" ht="39.950000000000003" customHeight="1"/>
    <row r="103" ht="39.950000000000003" customHeight="1"/>
    <row r="104" ht="39.950000000000003" customHeight="1"/>
    <row r="105" ht="39.950000000000003" customHeight="1"/>
    <row r="106" ht="39.950000000000003" customHeight="1"/>
    <row r="107" ht="39.950000000000003" customHeight="1"/>
    <row r="108" ht="39.950000000000003" customHeight="1"/>
    <row r="109" ht="39.950000000000003" customHeight="1"/>
    <row r="110" ht="39.950000000000003" customHeight="1"/>
    <row r="111" ht="39.950000000000003" customHeight="1"/>
    <row r="112" ht="39.950000000000003" customHeight="1"/>
    <row r="113" ht="39.950000000000003" customHeight="1"/>
    <row r="114" ht="39.950000000000003" customHeight="1"/>
    <row r="115" ht="39.950000000000003" customHeight="1"/>
    <row r="116" ht="39.950000000000003" customHeight="1"/>
    <row r="117" ht="39.950000000000003" customHeight="1"/>
    <row r="118" ht="39.950000000000003" customHeight="1"/>
    <row r="119" ht="39.950000000000003" customHeight="1"/>
    <row r="120" ht="39.950000000000003" customHeight="1"/>
    <row r="121" ht="39.950000000000003" customHeight="1"/>
    <row r="122" ht="39.950000000000003" customHeight="1"/>
    <row r="123" ht="39.950000000000003" customHeight="1"/>
    <row r="124" ht="39.950000000000003" customHeight="1"/>
    <row r="125" ht="39.950000000000003" customHeight="1"/>
    <row r="126" ht="39.950000000000003" customHeight="1"/>
    <row r="127" ht="39.950000000000003" customHeight="1"/>
    <row r="128" ht="39.950000000000003" customHeight="1"/>
    <row r="129" ht="39.950000000000003" customHeight="1"/>
    <row r="130" ht="39.950000000000003" customHeight="1"/>
    <row r="131" ht="39.950000000000003" customHeight="1"/>
    <row r="132" ht="39.950000000000003" customHeight="1"/>
    <row r="133" ht="39.950000000000003" customHeight="1"/>
    <row r="134" ht="39.950000000000003" customHeight="1"/>
    <row r="135" ht="39.950000000000003" customHeight="1"/>
  </sheetData>
  <sheetProtection sheet="1" objects="1" scenarios="1" selectLockedCells="1"/>
  <mergeCells count="143">
    <mergeCell ref="O16:P16"/>
    <mergeCell ref="K34:N34"/>
    <mergeCell ref="K36:N36"/>
    <mergeCell ref="K32:N32"/>
    <mergeCell ref="K33:N33"/>
    <mergeCell ref="K35:N35"/>
    <mergeCell ref="K37:N37"/>
    <mergeCell ref="G15:G17"/>
    <mergeCell ref="H15:I17"/>
    <mergeCell ref="J17:K17"/>
    <mergeCell ref="J15:L15"/>
    <mergeCell ref="J18:L18"/>
    <mergeCell ref="K22:L22"/>
    <mergeCell ref="J19:L20"/>
    <mergeCell ref="O15:P15"/>
    <mergeCell ref="M15:N15"/>
    <mergeCell ref="M17:P17"/>
    <mergeCell ref="M29:N29"/>
    <mergeCell ref="J27:J28"/>
    <mergeCell ref="G19:G30"/>
    <mergeCell ref="L51:P51"/>
    <mergeCell ref="G54:P59"/>
    <mergeCell ref="G52:P53"/>
    <mergeCell ref="G1:O1"/>
    <mergeCell ref="I3:P3"/>
    <mergeCell ref="N4:P4"/>
    <mergeCell ref="H4:I4"/>
    <mergeCell ref="O8:P8"/>
    <mergeCell ref="O9:P9"/>
    <mergeCell ref="M9:N9"/>
    <mergeCell ref="M10:N10"/>
    <mergeCell ref="M11:N11"/>
    <mergeCell ref="O10:P10"/>
    <mergeCell ref="O11:P11"/>
    <mergeCell ref="M8:N8"/>
    <mergeCell ref="O36:P36"/>
    <mergeCell ref="O33:P33"/>
    <mergeCell ref="M25:N25"/>
    <mergeCell ref="M27:N27"/>
    <mergeCell ref="J9:L9"/>
    <mergeCell ref="G31:G37"/>
    <mergeCell ref="J38:L38"/>
    <mergeCell ref="K21:L21"/>
    <mergeCell ref="H38:I38"/>
    <mergeCell ref="P63:P64"/>
    <mergeCell ref="M12:N12"/>
    <mergeCell ref="M13:N13"/>
    <mergeCell ref="M14:N14"/>
    <mergeCell ref="M18:N18"/>
    <mergeCell ref="O37:P37"/>
    <mergeCell ref="M23:N23"/>
    <mergeCell ref="O23:P23"/>
    <mergeCell ref="O24:P24"/>
    <mergeCell ref="O12:P12"/>
    <mergeCell ref="O13:P13"/>
    <mergeCell ref="O14:P14"/>
    <mergeCell ref="O35:P35"/>
    <mergeCell ref="O25:P25"/>
    <mergeCell ref="O26:P26"/>
    <mergeCell ref="O28:P28"/>
    <mergeCell ref="O39:P39"/>
    <mergeCell ref="M26:N26"/>
    <mergeCell ref="M28:N28"/>
    <mergeCell ref="O34:P34"/>
    <mergeCell ref="N42:P42"/>
    <mergeCell ref="O29:P29"/>
    <mergeCell ref="O30:P30"/>
    <mergeCell ref="O31:P31"/>
    <mergeCell ref="J16:K16"/>
    <mergeCell ref="H31:I33"/>
    <mergeCell ref="H34:I35"/>
    <mergeCell ref="K26:L26"/>
    <mergeCell ref="J10:L10"/>
    <mergeCell ref="J11:L11"/>
    <mergeCell ref="J12:L12"/>
    <mergeCell ref="J13:L13"/>
    <mergeCell ref="J14:L14"/>
    <mergeCell ref="K25:L25"/>
    <mergeCell ref="K27:L27"/>
    <mergeCell ref="K29:L29"/>
    <mergeCell ref="H30:I30"/>
    <mergeCell ref="J30:L30"/>
    <mergeCell ref="H24:I24"/>
    <mergeCell ref="H18:I18"/>
    <mergeCell ref="O32:P32"/>
    <mergeCell ref="O27:P27"/>
    <mergeCell ref="J24:N24"/>
    <mergeCell ref="M19:N20"/>
    <mergeCell ref="M21:N22"/>
    <mergeCell ref="K31:N31"/>
    <mergeCell ref="K28:L28"/>
    <mergeCell ref="J25:J26"/>
    <mergeCell ref="G48:G50"/>
    <mergeCell ref="H48:I48"/>
    <mergeCell ref="H49:I49"/>
    <mergeCell ref="H50:I50"/>
    <mergeCell ref="M48:N48"/>
    <mergeCell ref="O48:P48"/>
    <mergeCell ref="M49:N49"/>
    <mergeCell ref="O49:P49"/>
    <mergeCell ref="M50:N50"/>
    <mergeCell ref="O50:P50"/>
    <mergeCell ref="J50:L50"/>
    <mergeCell ref="J48:L48"/>
    <mergeCell ref="J49:L49"/>
    <mergeCell ref="H39:I39"/>
    <mergeCell ref="M30:N30"/>
    <mergeCell ref="H36:I37"/>
    <mergeCell ref="G38:G47"/>
    <mergeCell ref="J40:K40"/>
    <mergeCell ref="J41:K41"/>
    <mergeCell ref="N38:P38"/>
    <mergeCell ref="H40:I41"/>
    <mergeCell ref="N40:P40"/>
    <mergeCell ref="A4:E4"/>
    <mergeCell ref="G2:P2"/>
    <mergeCell ref="G3:H3"/>
    <mergeCell ref="H25:H29"/>
    <mergeCell ref="H19:I22"/>
    <mergeCell ref="H9:I9"/>
    <mergeCell ref="G9:G11"/>
    <mergeCell ref="H10:I10"/>
    <mergeCell ref="H11:I11"/>
    <mergeCell ref="G12:G14"/>
    <mergeCell ref="H23:I23"/>
    <mergeCell ref="H14:I14"/>
    <mergeCell ref="I25:I26"/>
    <mergeCell ref="I27:I28"/>
    <mergeCell ref="H8:L8"/>
    <mergeCell ref="H12:I12"/>
    <mergeCell ref="H13:I13"/>
    <mergeCell ref="J23:L23"/>
    <mergeCell ref="N44:P44"/>
    <mergeCell ref="N46:P46"/>
    <mergeCell ref="J42:K42"/>
    <mergeCell ref="J43:K43"/>
    <mergeCell ref="H44:I45"/>
    <mergeCell ref="J44:K44"/>
    <mergeCell ref="J45:K45"/>
    <mergeCell ref="H46:I47"/>
    <mergeCell ref="J46:K46"/>
    <mergeCell ref="J47:K47"/>
    <mergeCell ref="H42:I43"/>
  </mergeCells>
  <phoneticPr fontId="1"/>
  <conditionalFormatting sqref="H9:I9">
    <cfRule type="expression" dxfId="47" priority="76">
      <formula>$C$9=0</formula>
    </cfRule>
  </conditionalFormatting>
  <conditionalFormatting sqref="H10:I10">
    <cfRule type="expression" dxfId="46" priority="75">
      <formula>$C$10=0</formula>
    </cfRule>
  </conditionalFormatting>
  <conditionalFormatting sqref="H11:I11">
    <cfRule type="expression" dxfId="45" priority="74">
      <formula>$C$11=0</formula>
    </cfRule>
  </conditionalFormatting>
  <conditionalFormatting sqref="H9:N9">
    <cfRule type="expression" dxfId="44" priority="71">
      <formula>$C$11=1</formula>
    </cfRule>
    <cfRule type="expression" dxfId="43" priority="72">
      <formula>$C$10=1</formula>
    </cfRule>
  </conditionalFormatting>
  <conditionalFormatting sqref="H10:N11">
    <cfRule type="expression" dxfId="42" priority="73">
      <formula>$C$9=1</formula>
    </cfRule>
  </conditionalFormatting>
  <conditionalFormatting sqref="H12:N12">
    <cfRule type="expression" dxfId="41" priority="69">
      <formula>$C$13=1</formula>
    </cfRule>
    <cfRule type="expression" dxfId="40" priority="68">
      <formula>$C$14=1</formula>
    </cfRule>
  </conditionalFormatting>
  <conditionalFormatting sqref="H13:N14">
    <cfRule type="expression" dxfId="39" priority="70">
      <formula>$C$12=1</formula>
    </cfRule>
  </conditionalFormatting>
  <conditionalFormatting sqref="H39:P47">
    <cfRule type="expression" dxfId="38" priority="4">
      <formula>$C$38=1</formula>
    </cfRule>
  </conditionalFormatting>
  <conditionalFormatting sqref="H42:P47">
    <cfRule type="expression" dxfId="37" priority="3">
      <formula>$C$39=1</formula>
    </cfRule>
  </conditionalFormatting>
  <conditionalFormatting sqref="H44:P47">
    <cfRule type="expression" dxfId="36" priority="2">
      <formula>$C$39=2</formula>
    </cfRule>
  </conditionalFormatting>
  <conditionalFormatting sqref="H46:P47">
    <cfRule type="expression" dxfId="35" priority="1">
      <formula>$C$39=3</formula>
    </cfRule>
  </conditionalFormatting>
  <conditionalFormatting sqref="H49:P50">
    <cfRule type="expression" dxfId="34" priority="8">
      <formula>$C$48=1</formula>
    </cfRule>
  </conditionalFormatting>
  <conditionalFormatting sqref="J21:L22">
    <cfRule type="expression" dxfId="33" priority="27">
      <formula>$C$19=1</formula>
    </cfRule>
  </conditionalFormatting>
  <conditionalFormatting sqref="J10:N10">
    <cfRule type="expression" dxfId="32" priority="84">
      <formula>OR(L9&lt;&gt;"",M9&lt;&gt;"",N9&lt;&gt;"")</formula>
    </cfRule>
  </conditionalFormatting>
  <conditionalFormatting sqref="J17:P17">
    <cfRule type="expression" dxfId="31" priority="13">
      <formula>$B$15=0</formula>
    </cfRule>
  </conditionalFormatting>
  <conditionalFormatting sqref="J32:P32">
    <cfRule type="expression" dxfId="30" priority="12">
      <formula>$C$31=1</formula>
    </cfRule>
  </conditionalFormatting>
  <conditionalFormatting sqref="J32:P33">
    <cfRule type="expression" dxfId="29" priority="11">
      <formula>$C$31=2</formula>
    </cfRule>
  </conditionalFormatting>
  <conditionalFormatting sqref="J35:P35">
    <cfRule type="expression" dxfId="28" priority="10">
      <formula>$C$34=2</formula>
    </cfRule>
  </conditionalFormatting>
  <conditionalFormatting sqref="J37:P37">
    <cfRule type="expression" dxfId="27" priority="9">
      <formula>$C$36=2</formula>
    </cfRule>
  </conditionalFormatting>
  <conditionalFormatting sqref="K25:N25 K26:M26">
    <cfRule type="expression" dxfId="26" priority="56">
      <formula>$C$25=1</formula>
    </cfRule>
  </conditionalFormatting>
  <conditionalFormatting sqref="K27:N27 K28:M28">
    <cfRule type="expression" dxfId="25" priority="55">
      <formula>$C$27=1</formula>
    </cfRule>
  </conditionalFormatting>
  <conditionalFormatting sqref="K29:N29">
    <cfRule type="expression" dxfId="24" priority="54">
      <formula>$C$29=1</formula>
    </cfRule>
  </conditionalFormatting>
  <conditionalFormatting sqref="M16">
    <cfRule type="expression" dxfId="23" priority="18">
      <formula>$C$16=1</formula>
    </cfRule>
  </conditionalFormatting>
  <conditionalFormatting sqref="M9:N9">
    <cfRule type="expression" dxfId="22" priority="47">
      <formula>$B$9=1</formula>
    </cfRule>
    <cfRule type="expression" dxfId="21" priority="24">
      <formula>$D$9=TRUE</formula>
    </cfRule>
  </conditionalFormatting>
  <conditionalFormatting sqref="M10:N10">
    <cfRule type="expression" dxfId="20" priority="46">
      <formula>$B$10=1</formula>
    </cfRule>
    <cfRule type="expression" dxfId="19" priority="23">
      <formula>$D$10=TRUE</formula>
    </cfRule>
  </conditionalFormatting>
  <conditionalFormatting sqref="M11:N11">
    <cfRule type="expression" dxfId="18" priority="44">
      <formula>$B$11=1</formula>
    </cfRule>
    <cfRule type="expression" dxfId="17" priority="22">
      <formula>$D$11=TRUE</formula>
    </cfRule>
  </conditionalFormatting>
  <conditionalFormatting sqref="M12:N12">
    <cfRule type="expression" dxfId="16" priority="43">
      <formula>$B$12=1</formula>
    </cfRule>
    <cfRule type="expression" dxfId="15" priority="21">
      <formula>$D$12=TRUE</formula>
    </cfRule>
  </conditionalFormatting>
  <conditionalFormatting sqref="M13:N13">
    <cfRule type="expression" dxfId="14" priority="42">
      <formula>$B$13=1</formula>
    </cfRule>
    <cfRule type="expression" dxfId="13" priority="20">
      <formula>$D$13=TRUE</formula>
    </cfRule>
  </conditionalFormatting>
  <conditionalFormatting sqref="M14:N14">
    <cfRule type="expression" dxfId="12" priority="41">
      <formula>$B$14=1</formula>
    </cfRule>
    <cfRule type="expression" dxfId="11" priority="19">
      <formula>$D$14=TRUE</formula>
    </cfRule>
  </conditionalFormatting>
  <conditionalFormatting sqref="M19:N22 M23">
    <cfRule type="expression" dxfId="10" priority="15">
      <formula>$B$22=1</formula>
    </cfRule>
  </conditionalFormatting>
  <conditionalFormatting sqref="M25:N25">
    <cfRule type="expression" dxfId="9" priority="37">
      <formula>$B$25=1</formula>
    </cfRule>
  </conditionalFormatting>
  <conditionalFormatting sqref="M26:N26">
    <cfRule type="expression" dxfId="8" priority="36">
      <formula>$B$26=1</formula>
    </cfRule>
  </conditionalFormatting>
  <conditionalFormatting sqref="M27:N27">
    <cfRule type="expression" dxfId="7" priority="35">
      <formula>$B$27=1</formula>
    </cfRule>
  </conditionalFormatting>
  <conditionalFormatting sqref="M28:N28">
    <cfRule type="expression" dxfId="6" priority="34">
      <formula>$B$28=1</formula>
    </cfRule>
  </conditionalFormatting>
  <conditionalFormatting sqref="M29:N29">
    <cfRule type="expression" dxfId="5" priority="33">
      <formula>$B$29=1</formula>
    </cfRule>
  </conditionalFormatting>
  <conditionalFormatting sqref="M30:N30">
    <cfRule type="expression" dxfId="4" priority="48">
      <formula>$C$30=1</formula>
    </cfRule>
  </conditionalFormatting>
  <conditionalFormatting sqref="M18:O18">
    <cfRule type="expression" dxfId="3" priority="39">
      <formula>$C$18=1</formula>
    </cfRule>
  </conditionalFormatting>
  <conditionalFormatting sqref="M17:P17">
    <cfRule type="expression" dxfId="2" priority="17">
      <formula>$C$17=1</formula>
    </cfRule>
  </conditionalFormatting>
  <conditionalFormatting sqref="M48:P48">
    <cfRule type="expression" dxfId="1" priority="5">
      <formula>$C$48=1</formula>
    </cfRule>
  </conditionalFormatting>
  <conditionalFormatting sqref="O19:P22">
    <cfRule type="expression" dxfId="0" priority="14">
      <formula>$A$22=1</formula>
    </cfRule>
  </conditionalFormatting>
  <dataValidations count="9">
    <dataValidation type="list" allowBlank="1" showInputMessage="1" showErrorMessage="1" sqref="K26:L26 K29:L29" xr:uid="{C8CB3EA2-DB7F-42B8-8E7A-DAC26F745FA2}">
      <formula1>"水優先吐水機能,機能採用なし"</formula1>
    </dataValidation>
    <dataValidation type="list" allowBlank="1" showInputMessage="1" showErrorMessage="1" sqref="K28:L28" xr:uid="{56C40277-5D7F-4DA8-AEC5-B48550996C64}">
      <formula1>"小流量吐水機能,機能採用なし"</formula1>
    </dataValidation>
    <dataValidation type="list" allowBlank="1" showInputMessage="1" showErrorMessage="1" sqref="L16" xr:uid="{11A4E6C5-82D9-48A9-BBFC-5D60235835AC}">
      <formula1>"■評価しない,■評価する"</formula1>
    </dataValidation>
    <dataValidation type="list" allowBlank="1" showInputMessage="1" showErrorMessage="1" sqref="K22:L22" xr:uid="{0725EADF-7D76-4123-9B77-4B21581B0351}">
      <formula1>"■評価しない(規定値を用いる),■評価する"</formula1>
    </dataValidation>
    <dataValidation type="list" allowBlank="1" showInputMessage="1" showErrorMessage="1" sqref="K25:L25 K27:L27" xr:uid="{A57B320D-71C5-4DE1-85CD-11A30DD53B91}">
      <formula1>"手元止水機能,機能採用なし"</formula1>
    </dataValidation>
    <dataValidation type="list" allowBlank="1" showInputMessage="1" showErrorMessage="1" sqref="K21:L21" xr:uid="{C0E87AD1-EE51-46DB-A732-EEB5CF23EF94}">
      <formula1>"■指定しない,■指定する"</formula1>
    </dataValidation>
    <dataValidation type="list" allowBlank="1" showInputMessage="1" showErrorMessage="1" sqref="H4:I4" xr:uid="{B2E6EF63-82FA-4358-B100-0F009BB3A14B}">
      <formula1>"木造建築士(,二級建築士(,一級建築士(,建築士番号("</formula1>
    </dataValidation>
    <dataValidation type="list" allowBlank="1" showInputMessage="1" showErrorMessage="1" sqref="L17" xr:uid="{B35C4707-DA52-46B7-97B6-72DF2E5755A1}">
      <formula1>"■採用しない,■採用する"</formula1>
    </dataValidation>
    <dataValidation type="list" allowBlank="1" showInputMessage="1" showErrorMessage="1" sqref="M17:P17" xr:uid="{55ACBC1D-0771-48C8-AEB9-EF0D26ABF3D8}">
      <formula1>"径の太いダクトを使用する , 径の太いダクトを使用し、かつDCモーターを採用する ,⇐　採用する場合は選択する"</formula1>
    </dataValidation>
  </dataValidations>
  <pageMargins left="0.70866141732283472" right="0.51181102362204722" top="0.74803149606299213" bottom="0.74803149606299213" header="0.31496062992125984" footer="0.31496062992125984"/>
  <pageSetup paperSize="9" scale="90" orientation="portrait" r:id="rId1"/>
  <headerFooter>
    <oddFooter>&amp;C&amp;"HG丸ｺﾞｼｯｸM-PRO,標準"㈱確認検査機構プラン２１</oddFooter>
  </headerFooter>
  <rowBreaks count="1" manualBreakCount="1">
    <brk id="30" min="6"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91" r:id="rId4" name="Check Box 67">
              <controlPr defaultSize="0" autoFill="0" autoLine="0" autoPict="0" altText="規定値">
                <anchor moveWithCells="1">
                  <from>
                    <xdr:col>7</xdr:col>
                    <xdr:colOff>247650</xdr:colOff>
                    <xdr:row>8</xdr:row>
                    <xdr:rowOff>209550</xdr:rowOff>
                  </from>
                  <to>
                    <xdr:col>9</xdr:col>
                    <xdr:colOff>57150</xdr:colOff>
                    <xdr:row>9</xdr:row>
                    <xdr:rowOff>19050</xdr:rowOff>
                  </to>
                </anchor>
              </controlPr>
            </control>
          </mc:Choice>
        </mc:AlternateContent>
        <mc:AlternateContent xmlns:mc="http://schemas.openxmlformats.org/markup-compatibility/2006">
          <mc:Choice Requires="x14">
            <control shapeId="1092" r:id="rId5" name="Check Box 68">
              <controlPr defaultSize="0" autoFill="0" autoLine="0" autoPict="0">
                <anchor moveWithCells="1">
                  <from>
                    <xdr:col>7</xdr:col>
                    <xdr:colOff>247650</xdr:colOff>
                    <xdr:row>9</xdr:row>
                    <xdr:rowOff>219075</xdr:rowOff>
                  </from>
                  <to>
                    <xdr:col>9</xdr:col>
                    <xdr:colOff>76200</xdr:colOff>
                    <xdr:row>10</xdr:row>
                    <xdr:rowOff>19050</xdr:rowOff>
                  </to>
                </anchor>
              </controlPr>
            </control>
          </mc:Choice>
        </mc:AlternateContent>
        <mc:AlternateContent xmlns:mc="http://schemas.openxmlformats.org/markup-compatibility/2006">
          <mc:Choice Requires="x14">
            <control shapeId="1093" r:id="rId6" name="Check Box 69">
              <controlPr defaultSize="0" autoFill="0" autoLine="0" autoPict="0">
                <anchor moveWithCells="1">
                  <from>
                    <xdr:col>7</xdr:col>
                    <xdr:colOff>247650</xdr:colOff>
                    <xdr:row>10</xdr:row>
                    <xdr:rowOff>219075</xdr:rowOff>
                  </from>
                  <to>
                    <xdr:col>9</xdr:col>
                    <xdr:colOff>28575</xdr:colOff>
                    <xdr:row>11</xdr:row>
                    <xdr:rowOff>0</xdr:rowOff>
                  </to>
                </anchor>
              </controlPr>
            </control>
          </mc:Choice>
        </mc:AlternateContent>
        <mc:AlternateContent xmlns:mc="http://schemas.openxmlformats.org/markup-compatibility/2006">
          <mc:Choice Requires="x14">
            <control shapeId="1094" r:id="rId7" name="Check Box 70">
              <controlPr defaultSize="0" autoFill="0" autoLine="0" autoPict="0">
                <anchor moveWithCells="1">
                  <from>
                    <xdr:col>7</xdr:col>
                    <xdr:colOff>238125</xdr:colOff>
                    <xdr:row>12</xdr:row>
                    <xdr:rowOff>228600</xdr:rowOff>
                  </from>
                  <to>
                    <xdr:col>9</xdr:col>
                    <xdr:colOff>9525</xdr:colOff>
                    <xdr:row>13</xdr:row>
                    <xdr:rowOff>9525</xdr:rowOff>
                  </to>
                </anchor>
              </controlPr>
            </control>
          </mc:Choice>
        </mc:AlternateContent>
        <mc:AlternateContent xmlns:mc="http://schemas.openxmlformats.org/markup-compatibility/2006">
          <mc:Choice Requires="x14">
            <control shapeId="1095" r:id="rId8" name="Check Box 71">
              <controlPr defaultSize="0" autoFill="0" autoLine="0" autoPict="0">
                <anchor moveWithCells="1">
                  <from>
                    <xdr:col>7</xdr:col>
                    <xdr:colOff>238125</xdr:colOff>
                    <xdr:row>13</xdr:row>
                    <xdr:rowOff>228600</xdr:rowOff>
                  </from>
                  <to>
                    <xdr:col>8</xdr:col>
                    <xdr:colOff>485775</xdr:colOff>
                    <xdr:row>14</xdr:row>
                    <xdr:rowOff>9525</xdr:rowOff>
                  </to>
                </anchor>
              </controlPr>
            </control>
          </mc:Choice>
        </mc:AlternateContent>
        <mc:AlternateContent xmlns:mc="http://schemas.openxmlformats.org/markup-compatibility/2006">
          <mc:Choice Requires="x14">
            <control shapeId="1099" r:id="rId9" name="Check Box 75">
              <controlPr defaultSize="0" autoFill="0" autoLine="0" autoPict="0">
                <anchor moveWithCells="1">
                  <from>
                    <xdr:col>7</xdr:col>
                    <xdr:colOff>247650</xdr:colOff>
                    <xdr:row>11</xdr:row>
                    <xdr:rowOff>228600</xdr:rowOff>
                  </from>
                  <to>
                    <xdr:col>9</xdr:col>
                    <xdr:colOff>9525</xdr:colOff>
                    <xdr:row>12</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2">
        <x14:dataValidation type="list" allowBlank="1" showInputMessage="1" showErrorMessage="1" xr:uid="{AC54C474-8D8A-4D39-AA11-2936756F520D}">
          <x14:formula1>
            <xm:f>リスト!$B$3:$B$5</xm:f>
          </x14:formula1>
          <xm:sqref>J9:L9</xm:sqref>
        </x14:dataValidation>
        <x14:dataValidation type="list" allowBlank="1" showInputMessage="1" showErrorMessage="1" xr:uid="{50CD5EEB-E9AE-4FF5-A97D-93944DFACC21}">
          <x14:formula1>
            <xm:f>リスト!$A$23:$A$26</xm:f>
          </x14:formula1>
          <xm:sqref>J15:L15</xm:sqref>
        </x14:dataValidation>
        <x14:dataValidation type="list" allowBlank="1" showInputMessage="1" showErrorMessage="1" xr:uid="{D3A5247E-5F30-4B37-A36D-7AF3EAB7CD8A}">
          <x14:formula1>
            <xm:f>リスト!$A$29:$A$30</xm:f>
          </x14:formula1>
          <xm:sqref>J18:L18</xm:sqref>
        </x14:dataValidation>
        <x14:dataValidation type="list" allowBlank="1" showInputMessage="1" showErrorMessage="1" xr:uid="{C2BA77CD-F8CC-4BBF-85D7-637A93BA6926}">
          <x14:formula1>
            <xm:f>リスト!$A$3:$A$14</xm:f>
          </x14:formula1>
          <xm:sqref>J10:L11</xm:sqref>
        </x14:dataValidation>
        <x14:dataValidation type="list" allowBlank="1" showInputMessage="1" showErrorMessage="1" xr:uid="{1E898119-5733-45D0-89AD-8B34A4DFC361}">
          <x14:formula1>
            <xm:f>リスト!$A$18:$A$20</xm:f>
          </x14:formula1>
          <xm:sqref>J13:L14</xm:sqref>
        </x14:dataValidation>
        <x14:dataValidation type="list" allowBlank="1" showInputMessage="1" showErrorMessage="1" xr:uid="{A7A49270-83CD-4BF1-A5D8-8F987137C968}">
          <x14:formula1>
            <xm:f>リスト!$A$34:$A$53</xm:f>
          </x14:formula1>
          <xm:sqref>J19</xm:sqref>
        </x14:dataValidation>
        <x14:dataValidation type="list" allowBlank="1" showInputMessage="1" showErrorMessage="1" xr:uid="{B6330E54-ABD1-42F3-B5DA-68FA1AE3B160}">
          <x14:formula1>
            <xm:f>リスト!$A$55:$A$57</xm:f>
          </x14:formula1>
          <xm:sqref>J23:L23</xm:sqref>
        </x14:dataValidation>
        <x14:dataValidation type="list" allowBlank="1" showInputMessage="1" showErrorMessage="1" xr:uid="{C7B1B1BC-3CA7-423B-8229-6C999E45DB8E}">
          <x14:formula1>
            <xm:f>リスト!$A$59:$A$61</xm:f>
          </x14:formula1>
          <xm:sqref>J24</xm:sqref>
        </x14:dataValidation>
        <x14:dataValidation type="list" allowBlank="1" showInputMessage="1" showErrorMessage="1" xr:uid="{04C07FAA-5DBD-408E-91C1-ED47A16E7501}">
          <x14:formula1>
            <xm:f>リスト!$A$63:$A$64</xm:f>
          </x14:formula1>
          <xm:sqref>J25 J27 J29</xm:sqref>
        </x14:dataValidation>
        <x14:dataValidation type="list" allowBlank="1" showInputMessage="1" showErrorMessage="1" xr:uid="{03DEEDF7-2089-4815-A6BF-430728500967}">
          <x14:formula1>
            <xm:f>リスト!$A$66:$A$67</xm:f>
          </x14:formula1>
          <xm:sqref>J30:L30</xm:sqref>
        </x14:dataValidation>
        <x14:dataValidation type="list" allowBlank="1" showInputMessage="1" showErrorMessage="1" xr:uid="{50C9006B-E59C-48CD-8CC1-3BD619701712}">
          <x14:formula1>
            <xm:f>リスト!$A$69:$A$72</xm:f>
          </x14:formula1>
          <xm:sqref>K31 K34 K36</xm:sqref>
        </x14:dataValidation>
        <x14:dataValidation type="list" allowBlank="1" showInputMessage="1" showErrorMessage="1" xr:uid="{1616ED83-58A8-4229-8B4A-77F901528B1F}">
          <x14:formula1>
            <xm:f>リスト!$A$74:$A$75</xm:f>
          </x14:formula1>
          <xm:sqref>K32:K33 K35 K37</xm:sqref>
        </x14:dataValidation>
        <x14:dataValidation type="list" allowBlank="1" showInputMessage="1" showErrorMessage="1" xr:uid="{62D5AB4B-F5D1-47CE-A6E2-1227A11AAA88}">
          <x14:formula1>
            <xm:f>リスト!$A$77:$A$78</xm:f>
          </x14:formula1>
          <xm:sqref>J38</xm:sqref>
        </x14:dataValidation>
        <x14:dataValidation type="list" allowBlank="1" showInputMessage="1" showErrorMessage="1" xr:uid="{D5AE7A8C-03D6-4F1B-8153-1CE2E897751B}">
          <x14:formula1>
            <xm:f>リスト!$A$81:$A$84</xm:f>
          </x14:formula1>
          <xm:sqref>M39</xm:sqref>
        </x14:dataValidation>
        <x14:dataValidation type="list" allowBlank="1" showInputMessage="1" showErrorMessage="1" xr:uid="{A887AE12-06D5-4D8C-A0E3-5586C6894715}">
          <x14:formula1>
            <xm:f>リスト!$A$86:$A$87</xm:f>
          </x14:formula1>
          <xm:sqref>O39</xm:sqref>
        </x14:dataValidation>
        <x14:dataValidation type="list" allowBlank="1" showInputMessage="1" showErrorMessage="1" xr:uid="{94DF3B81-D3BE-4CD6-BC26-94B955E84C68}">
          <x14:formula1>
            <xm:f>リスト!$A$89:$A$91</xm:f>
          </x14:formula1>
          <xm:sqref>L41 L43 L45 L47</xm:sqref>
        </x14:dataValidation>
        <x14:dataValidation type="list" allowBlank="1" showInputMessage="1" showErrorMessage="1" xr:uid="{2B186F70-956F-4839-9C87-1FB814F4CC1A}">
          <x14:formula1>
            <xm:f>リスト!$A$93:$A$104</xm:f>
          </x14:formula1>
          <xm:sqref>N42 N40 N44 N46</xm:sqref>
        </x14:dataValidation>
        <x14:dataValidation type="list" allowBlank="1" showInputMessage="1" showErrorMessage="1" xr:uid="{BA73DFC8-C7A8-47EE-A974-1FA71942065E}">
          <x14:formula1>
            <xm:f>リスト!$A$106:$A$115</xm:f>
          </x14:formula1>
          <xm:sqref>N43 N41 N45 N47</xm:sqref>
        </x14:dataValidation>
        <x14:dataValidation type="list" allowBlank="1" showInputMessage="1" showErrorMessage="1" xr:uid="{99493DA0-10FF-4BE2-890C-84FF8BEDD97A}">
          <x14:formula1>
            <xm:f>リスト!$A$117:$A$118</xm:f>
          </x14:formula1>
          <xm:sqref>J48:L48</xm:sqref>
        </x14:dataValidation>
        <x14:dataValidation type="list" allowBlank="1" showInputMessage="1" showErrorMessage="1" xr:uid="{FEC075AB-D99E-412B-82A1-A10A12D612B5}">
          <x14:formula1>
            <xm:f>リスト!$A$120:$A$121</xm:f>
          </x14:formula1>
          <xm:sqref>J49:L49</xm:sqref>
        </x14:dataValidation>
        <x14:dataValidation type="list" allowBlank="1" showInputMessage="1" showErrorMessage="1" xr:uid="{69CCE4FA-E110-420A-BEC1-927E72CD9C16}">
          <x14:formula1>
            <xm:f>リスト!$A$123:$A$124</xm:f>
          </x14:formula1>
          <xm:sqref>J50:L50</xm:sqref>
        </x14:dataValidation>
        <x14:dataValidation type="list" allowBlank="1" showInputMessage="1" showErrorMessage="1" xr:uid="{B63AF95C-E40F-4A3D-97E8-C7CBFF6EE3CF}">
          <x14:formula1>
            <xm:f>リスト!$B$18:$B$19</xm:f>
          </x14:formula1>
          <xm:sqref>J12:L12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514A8-BD35-4A6F-A384-FF72D6416D86}">
  <dimension ref="B2:F40"/>
  <sheetViews>
    <sheetView zoomScale="85" zoomScaleNormal="85" workbookViewId="0">
      <selection activeCell="F16" sqref="F16"/>
    </sheetView>
  </sheetViews>
  <sheetFormatPr defaultRowHeight="18.75"/>
  <cols>
    <col min="2" max="2" width="13" bestFit="1" customWidth="1"/>
    <col min="3" max="3" width="4.5" bestFit="1" customWidth="1"/>
    <col min="4" max="4" width="28.875" bestFit="1" customWidth="1"/>
    <col min="5" max="5" width="50.25" bestFit="1" customWidth="1"/>
  </cols>
  <sheetData>
    <row r="2" spans="2:6">
      <c r="B2" t="s">
        <v>122</v>
      </c>
    </row>
    <row r="3" spans="2:6" ht="37.5">
      <c r="B3" s="8" t="s">
        <v>123</v>
      </c>
      <c r="C3" s="18" t="s">
        <v>133</v>
      </c>
      <c r="D3" s="8" t="s">
        <v>124</v>
      </c>
      <c r="E3" s="8" t="s">
        <v>125</v>
      </c>
      <c r="F3" s="8" t="s">
        <v>126</v>
      </c>
    </row>
    <row r="4" spans="2:6">
      <c r="B4" s="282" t="s">
        <v>127</v>
      </c>
      <c r="C4" s="12" t="s">
        <v>142</v>
      </c>
      <c r="D4" s="11" t="s">
        <v>128</v>
      </c>
      <c r="E4" s="10" t="s">
        <v>140</v>
      </c>
      <c r="F4" s="285">
        <v>45926</v>
      </c>
    </row>
    <row r="5" spans="2:6">
      <c r="B5" s="283"/>
      <c r="C5" s="14" t="s">
        <v>129</v>
      </c>
      <c r="D5" s="15" t="s">
        <v>130</v>
      </c>
      <c r="E5" s="17" t="s">
        <v>141</v>
      </c>
      <c r="F5" s="286"/>
    </row>
    <row r="6" spans="2:6" ht="126.75">
      <c r="B6" s="284"/>
      <c r="C6" s="13" t="s">
        <v>131</v>
      </c>
      <c r="D6" s="16" t="s">
        <v>132</v>
      </c>
      <c r="E6" s="23" t="s">
        <v>134</v>
      </c>
      <c r="F6" s="287"/>
    </row>
    <row r="7" spans="2:6">
      <c r="B7" s="24"/>
      <c r="C7" s="26" t="s">
        <v>144</v>
      </c>
      <c r="D7" s="27" t="s">
        <v>145</v>
      </c>
      <c r="E7" s="24" t="s">
        <v>146</v>
      </c>
      <c r="F7" s="25">
        <v>46028</v>
      </c>
    </row>
    <row r="8" spans="2:6">
      <c r="B8" s="31" t="s">
        <v>164</v>
      </c>
      <c r="C8" s="10"/>
      <c r="D8" s="10" t="s">
        <v>155</v>
      </c>
      <c r="E8" s="10" t="s">
        <v>156</v>
      </c>
      <c r="F8" s="11"/>
    </row>
    <row r="9" spans="2:6">
      <c r="B9" s="66"/>
      <c r="C9" s="17"/>
      <c r="D9" s="17"/>
      <c r="E9" s="17" t="s">
        <v>157</v>
      </c>
      <c r="F9" s="67">
        <v>46056</v>
      </c>
    </row>
    <row r="10" spans="2:6">
      <c r="B10" s="31" t="s">
        <v>193</v>
      </c>
      <c r="C10" s="10"/>
      <c r="D10" s="68" t="s">
        <v>212</v>
      </c>
      <c r="E10" s="10" t="s">
        <v>194</v>
      </c>
      <c r="F10" s="10"/>
    </row>
    <row r="11" spans="2:6">
      <c r="B11" s="66"/>
      <c r="C11" s="70"/>
      <c r="D11" s="9" t="s">
        <v>210</v>
      </c>
      <c r="E11" s="70" t="s">
        <v>195</v>
      </c>
      <c r="F11" s="70"/>
    </row>
    <row r="12" spans="2:6">
      <c r="B12" s="66"/>
      <c r="C12" s="70"/>
      <c r="D12" s="9" t="s">
        <v>209</v>
      </c>
      <c r="E12" s="70" t="s">
        <v>197</v>
      </c>
      <c r="F12" s="70"/>
    </row>
    <row r="13" spans="2:6">
      <c r="B13" s="32"/>
      <c r="C13" s="71"/>
      <c r="D13" s="69" t="s">
        <v>211</v>
      </c>
      <c r="E13" s="71" t="s">
        <v>196</v>
      </c>
      <c r="F13" s="72">
        <v>46070</v>
      </c>
    </row>
    <row r="14" spans="2:6">
      <c r="B14" s="26" t="s">
        <v>208</v>
      </c>
      <c r="C14" s="24"/>
      <c r="D14" s="84" t="s">
        <v>213</v>
      </c>
      <c r="E14" s="24" t="s">
        <v>214</v>
      </c>
      <c r="F14" s="25">
        <v>46070</v>
      </c>
    </row>
    <row r="15" spans="2:6">
      <c r="B15" s="26" t="s">
        <v>216</v>
      </c>
      <c r="C15" s="24"/>
      <c r="D15" s="84" t="s">
        <v>217</v>
      </c>
      <c r="E15" s="24" t="s">
        <v>218</v>
      </c>
      <c r="F15" s="25">
        <v>46072</v>
      </c>
    </row>
    <row r="16" spans="2:6">
      <c r="B16" s="9"/>
      <c r="C16" s="9"/>
      <c r="D16" s="9"/>
      <c r="E16" s="9"/>
      <c r="F16" s="9"/>
    </row>
    <row r="17" spans="2:6">
      <c r="B17" s="9"/>
      <c r="C17" s="9"/>
      <c r="D17" s="9"/>
      <c r="E17" s="9"/>
      <c r="F17" s="9"/>
    </row>
    <row r="18" spans="2:6">
      <c r="B18" s="9"/>
      <c r="C18" s="9"/>
      <c r="D18" s="9"/>
      <c r="E18" s="9"/>
      <c r="F18" s="9"/>
    </row>
    <row r="19" spans="2:6">
      <c r="B19" s="9"/>
      <c r="C19" s="9"/>
      <c r="D19" s="9"/>
      <c r="E19" s="9"/>
      <c r="F19" s="9"/>
    </row>
    <row r="20" spans="2:6">
      <c r="B20" s="9"/>
      <c r="C20" s="9"/>
      <c r="D20" s="9"/>
      <c r="E20" s="9"/>
      <c r="F20" s="9"/>
    </row>
    <row r="21" spans="2:6">
      <c r="B21" s="9"/>
      <c r="C21" s="9"/>
      <c r="D21" s="9"/>
      <c r="E21" s="9"/>
      <c r="F21" s="9"/>
    </row>
    <row r="22" spans="2:6">
      <c r="B22" s="9"/>
      <c r="C22" s="9"/>
      <c r="D22" s="9"/>
      <c r="E22" s="9"/>
      <c r="F22" s="9"/>
    </row>
    <row r="23" spans="2:6">
      <c r="B23" s="9"/>
      <c r="C23" s="9"/>
      <c r="D23" s="9"/>
      <c r="E23" s="9"/>
      <c r="F23" s="9"/>
    </row>
    <row r="24" spans="2:6">
      <c r="B24" s="9"/>
      <c r="C24" s="9"/>
      <c r="D24" s="9"/>
      <c r="E24" s="9"/>
      <c r="F24" s="9"/>
    </row>
    <row r="25" spans="2:6">
      <c r="B25" s="9"/>
      <c r="C25" s="9"/>
      <c r="D25" s="9"/>
      <c r="E25" s="9"/>
      <c r="F25" s="9"/>
    </row>
    <row r="26" spans="2:6">
      <c r="B26" s="9"/>
      <c r="C26" s="9"/>
      <c r="D26" s="9"/>
      <c r="E26" s="9"/>
      <c r="F26" s="9"/>
    </row>
    <row r="27" spans="2:6">
      <c r="B27" s="9"/>
      <c r="C27" s="9"/>
      <c r="D27" s="9"/>
      <c r="E27" s="9"/>
      <c r="F27" s="9"/>
    </row>
    <row r="28" spans="2:6">
      <c r="B28" s="9"/>
      <c r="C28" s="9"/>
      <c r="D28" s="9"/>
      <c r="E28" s="9"/>
      <c r="F28" s="9"/>
    </row>
    <row r="29" spans="2:6">
      <c r="B29" s="9"/>
      <c r="C29" s="9"/>
      <c r="D29" s="9"/>
      <c r="E29" s="9"/>
      <c r="F29" s="9"/>
    </row>
    <row r="30" spans="2:6">
      <c r="B30" s="9"/>
      <c r="C30" s="9"/>
      <c r="D30" s="9"/>
      <c r="E30" s="9"/>
      <c r="F30" s="9"/>
    </row>
    <row r="31" spans="2:6">
      <c r="B31" s="9"/>
      <c r="C31" s="9"/>
      <c r="D31" s="9"/>
      <c r="E31" s="9"/>
      <c r="F31" s="9"/>
    </row>
    <row r="32" spans="2:6">
      <c r="B32" s="9"/>
      <c r="C32" s="9"/>
      <c r="D32" s="9"/>
      <c r="E32" s="9"/>
      <c r="F32" s="9"/>
    </row>
    <row r="33" spans="2:6">
      <c r="B33" s="9"/>
      <c r="C33" s="9"/>
      <c r="D33" s="9"/>
      <c r="E33" s="9"/>
      <c r="F33" s="9"/>
    </row>
    <row r="34" spans="2:6">
      <c r="B34" s="9"/>
      <c r="C34" s="9"/>
      <c r="D34" s="9"/>
      <c r="E34" s="9"/>
      <c r="F34" s="9"/>
    </row>
    <row r="35" spans="2:6">
      <c r="B35" s="9"/>
      <c r="C35" s="9"/>
      <c r="D35" s="9"/>
      <c r="E35" s="9"/>
      <c r="F35" s="9"/>
    </row>
    <row r="36" spans="2:6">
      <c r="B36" s="9"/>
      <c r="C36" s="9"/>
      <c r="D36" s="9"/>
      <c r="E36" s="9"/>
      <c r="F36" s="9"/>
    </row>
    <row r="37" spans="2:6">
      <c r="B37" s="9"/>
      <c r="C37" s="9"/>
      <c r="D37" s="9"/>
      <c r="E37" s="9"/>
      <c r="F37" s="9"/>
    </row>
    <row r="38" spans="2:6">
      <c r="B38" s="9"/>
      <c r="C38" s="9"/>
      <c r="D38" s="9"/>
      <c r="E38" s="9"/>
      <c r="F38" s="9"/>
    </row>
    <row r="39" spans="2:6">
      <c r="B39" s="9"/>
      <c r="C39" s="9"/>
      <c r="D39" s="9"/>
      <c r="E39" s="9"/>
      <c r="F39" s="9"/>
    </row>
    <row r="40" spans="2:6">
      <c r="B40" s="9"/>
      <c r="C40" s="9"/>
      <c r="D40" s="9"/>
      <c r="E40" s="9"/>
      <c r="F40" s="9"/>
    </row>
  </sheetData>
  <sheetProtection sheet="1" objects="1" scenarios="1" selectLockedCells="1"/>
  <mergeCells count="2">
    <mergeCell ref="B4:B6"/>
    <mergeCell ref="F4:F6"/>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DCD7F-94AD-4EC9-AEB9-CEA13251C7EF}">
  <dimension ref="A1:D124"/>
  <sheetViews>
    <sheetView topLeftCell="A63" zoomScale="85" zoomScaleNormal="85" workbookViewId="0">
      <selection activeCell="B31" sqref="B31"/>
    </sheetView>
  </sheetViews>
  <sheetFormatPr defaultRowHeight="18.75"/>
  <cols>
    <col min="1" max="2" width="110.625" customWidth="1"/>
    <col min="3" max="3" width="15.375" customWidth="1"/>
    <col min="4" max="4" width="17.125" customWidth="1"/>
    <col min="5" max="5" width="24.25" customWidth="1"/>
  </cols>
  <sheetData>
    <row r="1" spans="1:4">
      <c r="A1" s="288" t="s">
        <v>0</v>
      </c>
      <c r="B1" s="288"/>
    </row>
    <row r="2" spans="1:4">
      <c r="A2" s="19" t="s">
        <v>136</v>
      </c>
      <c r="B2" s="19" t="s">
        <v>1</v>
      </c>
    </row>
    <row r="3" spans="1:4" ht="20.100000000000001" customHeight="1">
      <c r="A3" s="20" t="s">
        <v>47</v>
      </c>
      <c r="B3" s="20" t="s">
        <v>137</v>
      </c>
      <c r="D3" t="s">
        <v>1</v>
      </c>
    </row>
    <row r="4" spans="1:4" ht="20.100000000000001" customHeight="1">
      <c r="A4" s="20" t="s">
        <v>160</v>
      </c>
      <c r="B4" s="20" t="s">
        <v>159</v>
      </c>
    </row>
    <row r="5" spans="1:4" ht="20.100000000000001" customHeight="1">
      <c r="A5" s="3" t="s">
        <v>7</v>
      </c>
      <c r="B5" s="3"/>
      <c r="D5" t="s">
        <v>16</v>
      </c>
    </row>
    <row r="6" spans="1:4" ht="20.100000000000001" customHeight="1">
      <c r="A6" s="3" t="s">
        <v>8</v>
      </c>
      <c r="B6" s="3"/>
      <c r="D6" t="s">
        <v>135</v>
      </c>
    </row>
    <row r="7" spans="1:4" ht="20.100000000000001" customHeight="1">
      <c r="A7" s="3" t="s">
        <v>9</v>
      </c>
      <c r="B7" s="3"/>
    </row>
    <row r="8" spans="1:4" ht="20.100000000000001" customHeight="1">
      <c r="A8" s="3" t="s">
        <v>10</v>
      </c>
      <c r="B8" s="3"/>
    </row>
    <row r="9" spans="1:4" ht="20.100000000000001" customHeight="1">
      <c r="A9" s="3" t="s">
        <v>11</v>
      </c>
      <c r="B9" s="3"/>
    </row>
    <row r="10" spans="1:4" ht="20.100000000000001" customHeight="1">
      <c r="A10" s="3" t="s">
        <v>12</v>
      </c>
      <c r="B10" s="3"/>
    </row>
    <row r="11" spans="1:4" ht="20.100000000000001" customHeight="1">
      <c r="A11" s="3" t="s">
        <v>13</v>
      </c>
      <c r="B11" s="3"/>
    </row>
    <row r="12" spans="1:4" ht="20.100000000000001" customHeight="1">
      <c r="A12" s="3" t="s">
        <v>14</v>
      </c>
      <c r="B12" s="3"/>
    </row>
    <row r="13" spans="1:4" ht="20.100000000000001" customHeight="1">
      <c r="A13" s="3" t="s">
        <v>15</v>
      </c>
      <c r="B13" s="3"/>
    </row>
    <row r="14" spans="1:4" ht="20.100000000000001" customHeight="1">
      <c r="A14" s="4" t="s">
        <v>2</v>
      </c>
      <c r="B14" s="4"/>
    </row>
    <row r="15" spans="1:4" ht="20.100000000000001" customHeight="1"/>
    <row r="16" spans="1:4" ht="20.100000000000001" customHeight="1">
      <c r="A16" s="289" t="s">
        <v>18</v>
      </c>
      <c r="B16" s="290"/>
    </row>
    <row r="17" spans="1:2" ht="20.100000000000001" customHeight="1">
      <c r="A17" s="21"/>
      <c r="B17" s="19" t="s">
        <v>1</v>
      </c>
    </row>
    <row r="18" spans="1:2" ht="20.100000000000001" customHeight="1">
      <c r="A18" s="2" t="s">
        <v>6</v>
      </c>
      <c r="B18" s="20" t="s">
        <v>137</v>
      </c>
    </row>
    <row r="19" spans="1:2" ht="20.100000000000001" customHeight="1">
      <c r="A19" s="3" t="s">
        <v>19</v>
      </c>
      <c r="B19" s="3" t="s">
        <v>2</v>
      </c>
    </row>
    <row r="20" spans="1:2" ht="20.100000000000001" customHeight="1">
      <c r="A20" s="4" t="s">
        <v>2</v>
      </c>
      <c r="B20" s="4"/>
    </row>
    <row r="21" spans="1:2" ht="20.100000000000001" customHeight="1"/>
    <row r="22" spans="1:2" ht="20.100000000000001" customHeight="1">
      <c r="A22" s="5" t="s">
        <v>20</v>
      </c>
    </row>
    <row r="23" spans="1:2" ht="20.100000000000001" customHeight="1">
      <c r="A23" s="2" t="s">
        <v>21</v>
      </c>
    </row>
    <row r="24" spans="1:2" ht="20.100000000000001" customHeight="1">
      <c r="A24" s="3" t="s">
        <v>22</v>
      </c>
    </row>
    <row r="25" spans="1:2" ht="20.100000000000001" customHeight="1">
      <c r="A25" s="3" t="s">
        <v>23</v>
      </c>
    </row>
    <row r="26" spans="1:2" ht="20.100000000000001" customHeight="1">
      <c r="A26" s="4" t="s">
        <v>24</v>
      </c>
    </row>
    <row r="27" spans="1:2" ht="20.100000000000001" customHeight="1"/>
    <row r="28" spans="1:2" ht="20.100000000000001" customHeight="1">
      <c r="A28" s="5" t="s">
        <v>25</v>
      </c>
    </row>
    <row r="29" spans="1:2" ht="20.100000000000001" customHeight="1">
      <c r="A29" s="2" t="s">
        <v>120</v>
      </c>
    </row>
    <row r="30" spans="1:2" ht="20.100000000000001" customHeight="1">
      <c r="A30" s="4" t="s">
        <v>121</v>
      </c>
    </row>
    <row r="31" spans="1:2" ht="20.100000000000001" customHeight="1"/>
    <row r="32" spans="1:2" ht="20.100000000000001" customHeight="1">
      <c r="A32" s="5" t="s">
        <v>27</v>
      </c>
    </row>
    <row r="33" spans="1:1" ht="20.100000000000001" customHeight="1">
      <c r="A33" s="5" t="s">
        <v>29</v>
      </c>
    </row>
    <row r="34" spans="1:1" ht="20.100000000000001" customHeight="1">
      <c r="A34" s="2" t="s">
        <v>159</v>
      </c>
    </row>
    <row r="35" spans="1:1" ht="20.100000000000001" customHeight="1">
      <c r="A35" s="20" t="s">
        <v>158</v>
      </c>
    </row>
    <row r="36" spans="1:1" ht="20.100000000000001" customHeight="1">
      <c r="A36" s="3" t="s">
        <v>30</v>
      </c>
    </row>
    <row r="37" spans="1:1" ht="20.100000000000001" customHeight="1">
      <c r="A37" s="3" t="s">
        <v>31</v>
      </c>
    </row>
    <row r="38" spans="1:1" ht="20.100000000000001" customHeight="1">
      <c r="A38" s="3" t="s">
        <v>32</v>
      </c>
    </row>
    <row r="39" spans="1:1" ht="20.100000000000001" customHeight="1">
      <c r="A39" s="3" t="s">
        <v>33</v>
      </c>
    </row>
    <row r="40" spans="1:1" ht="20.100000000000001" customHeight="1">
      <c r="A40" s="3" t="s">
        <v>34</v>
      </c>
    </row>
    <row r="41" spans="1:1" ht="20.100000000000001" customHeight="1">
      <c r="A41" s="3" t="s">
        <v>35</v>
      </c>
    </row>
    <row r="42" spans="1:1" ht="20.100000000000001" customHeight="1">
      <c r="A42" s="3" t="s">
        <v>36</v>
      </c>
    </row>
    <row r="43" spans="1:1" ht="20.100000000000001" customHeight="1">
      <c r="A43" s="3" t="s">
        <v>37</v>
      </c>
    </row>
    <row r="44" spans="1:1" ht="20.100000000000001" customHeight="1">
      <c r="A44" s="3" t="s">
        <v>38</v>
      </c>
    </row>
    <row r="45" spans="1:1" ht="20.100000000000001" customHeight="1">
      <c r="A45" s="3" t="s">
        <v>39</v>
      </c>
    </row>
    <row r="46" spans="1:1" ht="20.100000000000001" customHeight="1">
      <c r="A46" s="3" t="s">
        <v>40</v>
      </c>
    </row>
    <row r="47" spans="1:1" ht="20.100000000000001" customHeight="1">
      <c r="A47" s="3" t="s">
        <v>41</v>
      </c>
    </row>
    <row r="48" spans="1:1" ht="20.100000000000001" customHeight="1">
      <c r="A48" s="3" t="s">
        <v>42</v>
      </c>
    </row>
    <row r="49" spans="1:1" ht="20.100000000000001" customHeight="1">
      <c r="A49" s="3" t="s">
        <v>43</v>
      </c>
    </row>
    <row r="50" spans="1:1" ht="20.100000000000001" customHeight="1">
      <c r="A50" s="3" t="s">
        <v>44</v>
      </c>
    </row>
    <row r="51" spans="1:1" ht="20.100000000000001" customHeight="1">
      <c r="A51" s="3" t="s">
        <v>45</v>
      </c>
    </row>
    <row r="52" spans="1:1" ht="20.100000000000001" customHeight="1">
      <c r="A52" s="3" t="s">
        <v>46</v>
      </c>
    </row>
    <row r="53" spans="1:1" ht="20.100000000000001" customHeight="1">
      <c r="A53" s="4" t="s">
        <v>47</v>
      </c>
    </row>
    <row r="54" spans="1:1" ht="20.100000000000001" customHeight="1">
      <c r="A54" s="5" t="s">
        <v>48</v>
      </c>
    </row>
    <row r="55" spans="1:1" ht="20.100000000000001" customHeight="1">
      <c r="A55" s="2" t="s">
        <v>49</v>
      </c>
    </row>
    <row r="56" spans="1:1" ht="20.100000000000001" customHeight="1">
      <c r="A56" s="3" t="s">
        <v>179</v>
      </c>
    </row>
    <row r="57" spans="1:1" ht="20.100000000000001" customHeight="1">
      <c r="A57" s="4" t="s">
        <v>180</v>
      </c>
    </row>
    <row r="58" spans="1:1" ht="20.100000000000001" customHeight="1">
      <c r="A58" s="5" t="s">
        <v>50</v>
      </c>
    </row>
    <row r="59" spans="1:1" ht="20.100000000000001" customHeight="1">
      <c r="A59" s="2" t="s">
        <v>51</v>
      </c>
    </row>
    <row r="60" spans="1:1" ht="20.100000000000001" customHeight="1">
      <c r="A60" s="3" t="s">
        <v>139</v>
      </c>
    </row>
    <row r="61" spans="1:1" ht="20.100000000000001" customHeight="1">
      <c r="A61" s="22" t="s">
        <v>138</v>
      </c>
    </row>
    <row r="62" spans="1:1" ht="20.100000000000001" customHeight="1">
      <c r="A62" s="5" t="s">
        <v>52</v>
      </c>
    </row>
    <row r="63" spans="1:1" ht="20.100000000000001" customHeight="1">
      <c r="A63" s="2" t="s">
        <v>154</v>
      </c>
    </row>
    <row r="64" spans="1:1" ht="20.100000000000001" customHeight="1">
      <c r="A64" s="22" t="s">
        <v>150</v>
      </c>
    </row>
    <row r="65" spans="1:1" ht="20.100000000000001" customHeight="1">
      <c r="A65" s="5" t="s">
        <v>54</v>
      </c>
    </row>
    <row r="66" spans="1:1" ht="20.100000000000001" customHeight="1">
      <c r="A66" s="6" t="s">
        <v>55</v>
      </c>
    </row>
    <row r="67" spans="1:1" ht="20.100000000000001" customHeight="1">
      <c r="A67" s="4" t="s">
        <v>56</v>
      </c>
    </row>
    <row r="68" spans="1:1" ht="20.100000000000001" customHeight="1">
      <c r="A68" s="5" t="s">
        <v>59</v>
      </c>
    </row>
    <row r="69" spans="1:1" ht="20.100000000000001" customHeight="1">
      <c r="A69" s="2" t="s">
        <v>63</v>
      </c>
    </row>
    <row r="70" spans="1:1" ht="20.100000000000001" customHeight="1">
      <c r="A70" s="3" t="s">
        <v>62</v>
      </c>
    </row>
    <row r="71" spans="1:1" ht="20.100000000000001" customHeight="1">
      <c r="A71" s="7" t="s">
        <v>64</v>
      </c>
    </row>
    <row r="72" spans="1:1" ht="20.100000000000001" customHeight="1">
      <c r="A72" s="4" t="s">
        <v>47</v>
      </c>
    </row>
    <row r="73" spans="1:1" ht="20.100000000000001" customHeight="1">
      <c r="A73" s="5" t="s">
        <v>66</v>
      </c>
    </row>
    <row r="74" spans="1:1" ht="20.100000000000001" customHeight="1">
      <c r="A74" s="2" t="s">
        <v>67</v>
      </c>
    </row>
    <row r="75" spans="1:1" ht="20.100000000000001" customHeight="1">
      <c r="A75" s="4" t="s">
        <v>68</v>
      </c>
    </row>
    <row r="76" spans="1:1" ht="20.100000000000001" customHeight="1">
      <c r="A76" s="5" t="s">
        <v>70</v>
      </c>
    </row>
    <row r="77" spans="1:1" ht="20.100000000000001" customHeight="1">
      <c r="A77" s="2" t="s">
        <v>153</v>
      </c>
    </row>
    <row r="78" spans="1:1" ht="20.100000000000001" customHeight="1">
      <c r="A78" s="3" t="s">
        <v>26</v>
      </c>
    </row>
    <row r="79" spans="1:1" ht="20.100000000000001" customHeight="1">
      <c r="A79" s="4"/>
    </row>
    <row r="80" spans="1:1" ht="20.100000000000001" customHeight="1">
      <c r="A80" s="5" t="s">
        <v>71</v>
      </c>
    </row>
    <row r="81" spans="1:1" ht="20.100000000000001" customHeight="1">
      <c r="A81" s="2" t="s">
        <v>72</v>
      </c>
    </row>
    <row r="82" spans="1:1" ht="20.100000000000001" customHeight="1">
      <c r="A82" s="3" t="s">
        <v>73</v>
      </c>
    </row>
    <row r="83" spans="1:1" ht="20.100000000000001" customHeight="1">
      <c r="A83" s="3" t="s">
        <v>74</v>
      </c>
    </row>
    <row r="84" spans="1:1" ht="20.100000000000001" customHeight="1">
      <c r="A84" s="4" t="s">
        <v>75</v>
      </c>
    </row>
    <row r="85" spans="1:1" ht="20.100000000000001" customHeight="1">
      <c r="A85" s="5" t="s">
        <v>77</v>
      </c>
    </row>
    <row r="86" spans="1:1" ht="20.100000000000001" customHeight="1">
      <c r="A86" s="2" t="s">
        <v>89</v>
      </c>
    </row>
    <row r="87" spans="1:1" ht="20.100000000000001" customHeight="1">
      <c r="A87" s="4" t="s">
        <v>90</v>
      </c>
    </row>
    <row r="88" spans="1:1" ht="20.100000000000001" customHeight="1">
      <c r="A88" s="5" t="s">
        <v>78</v>
      </c>
    </row>
    <row r="89" spans="1:1" ht="20.100000000000001" customHeight="1">
      <c r="A89" s="2" t="s">
        <v>91</v>
      </c>
    </row>
    <row r="90" spans="1:1" ht="20.100000000000001" customHeight="1">
      <c r="A90" s="3" t="s">
        <v>92</v>
      </c>
    </row>
    <row r="91" spans="1:1" ht="20.100000000000001" customHeight="1">
      <c r="A91" s="4" t="s">
        <v>93</v>
      </c>
    </row>
    <row r="92" spans="1:1" ht="20.100000000000001" customHeight="1">
      <c r="A92" s="5" t="s">
        <v>79</v>
      </c>
    </row>
    <row r="93" spans="1:1" ht="20.100000000000001" customHeight="1">
      <c r="A93" s="2" t="s">
        <v>94</v>
      </c>
    </row>
    <row r="94" spans="1:1" ht="20.100000000000001" customHeight="1">
      <c r="A94" s="3" t="s">
        <v>95</v>
      </c>
    </row>
    <row r="95" spans="1:1" ht="20.100000000000001" customHeight="1">
      <c r="A95" s="3" t="s">
        <v>96</v>
      </c>
    </row>
    <row r="96" spans="1:1" ht="20.100000000000001" customHeight="1">
      <c r="A96" s="3" t="s">
        <v>97</v>
      </c>
    </row>
    <row r="97" spans="1:1" ht="20.100000000000001" customHeight="1">
      <c r="A97" s="3" t="s">
        <v>98</v>
      </c>
    </row>
    <row r="98" spans="1:1" ht="20.100000000000001" customHeight="1">
      <c r="A98" s="3" t="s">
        <v>99</v>
      </c>
    </row>
    <row r="99" spans="1:1" ht="20.100000000000001" customHeight="1">
      <c r="A99" s="3" t="s">
        <v>100</v>
      </c>
    </row>
    <row r="100" spans="1:1" ht="20.100000000000001" customHeight="1">
      <c r="A100" s="3" t="s">
        <v>101</v>
      </c>
    </row>
    <row r="101" spans="1:1" ht="20.100000000000001" customHeight="1">
      <c r="A101" s="3" t="s">
        <v>102</v>
      </c>
    </row>
    <row r="102" spans="1:1" ht="20.100000000000001" customHeight="1">
      <c r="A102" s="3" t="s">
        <v>103</v>
      </c>
    </row>
    <row r="103" spans="1:1" ht="20.100000000000001" customHeight="1">
      <c r="A103" s="3" t="s">
        <v>104</v>
      </c>
    </row>
    <row r="104" spans="1:1" ht="20.100000000000001" customHeight="1">
      <c r="A104" s="4" t="s">
        <v>105</v>
      </c>
    </row>
    <row r="105" spans="1:1" ht="20.100000000000001" customHeight="1">
      <c r="A105" s="5" t="s">
        <v>106</v>
      </c>
    </row>
    <row r="106" spans="1:1" ht="20.100000000000001" customHeight="1">
      <c r="A106" s="2" t="s">
        <v>107</v>
      </c>
    </row>
    <row r="107" spans="1:1" ht="20.100000000000001" customHeight="1">
      <c r="A107" s="3" t="s">
        <v>108</v>
      </c>
    </row>
    <row r="108" spans="1:1" ht="20.100000000000001" customHeight="1">
      <c r="A108" s="3" t="s">
        <v>109</v>
      </c>
    </row>
    <row r="109" spans="1:1" ht="20.100000000000001" customHeight="1">
      <c r="A109" s="3" t="s">
        <v>110</v>
      </c>
    </row>
    <row r="110" spans="1:1" ht="20.100000000000001" customHeight="1">
      <c r="A110" s="3" t="s">
        <v>111</v>
      </c>
    </row>
    <row r="111" spans="1:1" ht="20.100000000000001" customHeight="1">
      <c r="A111" s="3" t="s">
        <v>112</v>
      </c>
    </row>
    <row r="112" spans="1:1" ht="20.100000000000001" customHeight="1">
      <c r="A112" s="3" t="s">
        <v>113</v>
      </c>
    </row>
    <row r="113" spans="1:1">
      <c r="A113" s="3" t="s">
        <v>114</v>
      </c>
    </row>
    <row r="114" spans="1:1">
      <c r="A114" s="3" t="s">
        <v>115</v>
      </c>
    </row>
    <row r="115" spans="1:1">
      <c r="A115" s="4" t="s">
        <v>116</v>
      </c>
    </row>
    <row r="116" spans="1:1">
      <c r="A116" s="5" t="s">
        <v>45</v>
      </c>
    </row>
    <row r="117" spans="1:1">
      <c r="A117" s="2" t="s">
        <v>26</v>
      </c>
    </row>
    <row r="118" spans="1:1">
      <c r="A118" s="4" t="s">
        <v>47</v>
      </c>
    </row>
    <row r="119" spans="1:1">
      <c r="A119" s="5" t="s">
        <v>117</v>
      </c>
    </row>
    <row r="120" spans="1:1">
      <c r="A120" s="2" t="s">
        <v>118</v>
      </c>
    </row>
    <row r="121" spans="1:1">
      <c r="A121" s="4" t="s">
        <v>119</v>
      </c>
    </row>
    <row r="122" spans="1:1">
      <c r="A122" s="5" t="s">
        <v>88</v>
      </c>
    </row>
    <row r="123" spans="1:1">
      <c r="A123" s="2" t="s">
        <v>120</v>
      </c>
    </row>
    <row r="124" spans="1:1">
      <c r="A124" s="4" t="s">
        <v>121</v>
      </c>
    </row>
  </sheetData>
  <sheetProtection sheet="1" objects="1" scenarios="1" selectLockedCells="1"/>
  <mergeCells count="2">
    <mergeCell ref="A1:B1"/>
    <mergeCell ref="A16:B1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設備仕様書</vt:lpstr>
      <vt:lpstr>更新履歴</vt:lpstr>
      <vt:lpstr>リスト</vt:lpstr>
      <vt:lpstr>設備仕様書!Print_Area</vt:lpstr>
      <vt:lpstr>住戸全体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KPC113</dc:creator>
  <cp:lastModifiedBy>信樹 熊谷</cp:lastModifiedBy>
  <cp:lastPrinted>2026-02-17T06:56:45Z</cp:lastPrinted>
  <dcterms:created xsi:type="dcterms:W3CDTF">2015-06-05T18:19:34Z</dcterms:created>
  <dcterms:modified xsi:type="dcterms:W3CDTF">2026-02-19T08:05:25Z</dcterms:modified>
</cp:coreProperties>
</file>